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231"/>
  <workbookPr codeName="DieseArbeitsmappe"/>
  <mc:AlternateContent xmlns:mc="http://schemas.openxmlformats.org/markup-compatibility/2006">
    <mc:Choice Requires="x15">
      <x15ac:absPath xmlns:x15ac="http://schemas.microsoft.com/office/spreadsheetml/2010/11/ac" url="E:\UMB\Musterdokumente\"/>
    </mc:Choice>
  </mc:AlternateContent>
  <xr:revisionPtr revIDLastSave="0" documentId="13_ncr:40009_{C19A5B05-1B80-4AFE-8FA2-02DB6126556E}" xr6:coauthVersionLast="45" xr6:coauthVersionMax="45" xr10:uidLastSave="{00000000-0000-0000-0000-000000000000}"/>
  <bookViews>
    <workbookView xWindow="-120" yWindow="-120" windowWidth="24240" windowHeight="13140" tabRatio="832"/>
  </bookViews>
  <sheets>
    <sheet name="AB 2 Inhalt" sheetId="17" r:id="rId1"/>
    <sheet name="AB 2-1 Verbrauchsdaten-Unt.zahl" sheetId="3" r:id="rId2"/>
    <sheet name="AB 2-2 Emissionen, Abw. u. Abf." sheetId="5" r:id="rId3"/>
    <sheet name="AB 2 - Diagramme Kennzahlen" sheetId="23" r:id="rId4"/>
    <sheet name="AB 6-1 Umweltprogramm" sheetId="24" r:id="rId5"/>
    <sheet name="AB 7-1 Umweltbericht_Spielzeug" sheetId="26" r:id="rId6"/>
    <sheet name="AB 7-2 Kundenzufriedenheit" sheetId="27" r:id="rId7"/>
    <sheet name="AB 7-2 Kundenzufriedenheit (2)" sheetId="35" r:id="rId8"/>
    <sheet name="AB 7-2 Auswertung" sheetId="31" r:id="rId9"/>
    <sheet name="AB 7-2 Diagramme" sheetId="32" r:id="rId10"/>
    <sheet name="AB 7-3 Reklamation" sheetId="33" r:id="rId11"/>
    <sheet name="AB 7-4 Produktqualität" sheetId="34" r:id="rId12"/>
    <sheet name="Tabelle1" sheetId="36" r:id="rId13"/>
  </sheets>
  <definedNames>
    <definedName name="_Hlt51750357" localSheetId="10">'AB 7-3 Reklamation'!$A$26</definedName>
    <definedName name="_xlnm.Print_Area" localSheetId="3">'AB 2 - Diagramme Kennzahlen'!$A$1:$N$48</definedName>
    <definedName name="_xlnm.Print_Area" localSheetId="0">'AB 2 Inhalt'!$A$1:$D$11</definedName>
    <definedName name="_xlnm.Print_Area" localSheetId="1">'AB 2-1 Verbrauchsdaten-Unt.zahl'!$A$1:$H$28</definedName>
    <definedName name="_xlnm.Print_Area" localSheetId="2">'AB 2-2 Emissionen, Abw. u. Abf.'!$A$1:$I$36</definedName>
    <definedName name="_xlnm.Print_Area" localSheetId="5">'AB 7-1 Umweltbericht_Spielzeug'!$A$1:$P$49</definedName>
    <definedName name="_xlnm.Print_Area" localSheetId="9">'AB 7-2 Diagramme'!$A$1:$L$30</definedName>
    <definedName name="_xlnm.Print_Area" localSheetId="10">'AB 7-3 Reklamation'!$A$1:$F$34</definedName>
    <definedName name="_xlnm.Print_Area" localSheetId="11">'AB 7-4 Produktqualität'!$A$1:$K$40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 l="1"/>
  <c r="C83" i="3"/>
  <c r="D83" i="3"/>
  <c r="E83" i="3"/>
  <c r="F83" i="3"/>
  <c r="F92" i="3" s="1"/>
  <c r="G83" i="3"/>
  <c r="H83" i="3"/>
  <c r="C84" i="3"/>
  <c r="D84" i="3"/>
  <c r="D91" i="3" s="1"/>
  <c r="E84" i="3"/>
  <c r="F84" i="3"/>
  <c r="G84" i="3"/>
  <c r="H84" i="3"/>
  <c r="H91" i="3" s="1"/>
  <c r="C85" i="3"/>
  <c r="D85" i="3"/>
  <c r="E85" i="3"/>
  <c r="F85" i="3"/>
  <c r="F94" i="3" s="1"/>
  <c r="G85" i="3"/>
  <c r="H85" i="3"/>
  <c r="C86" i="3"/>
  <c r="D86" i="3"/>
  <c r="D95" i="3" s="1"/>
  <c r="E86" i="3"/>
  <c r="F86" i="3"/>
  <c r="G86" i="3"/>
  <c r="H86" i="3"/>
  <c r="H95" i="3" s="1"/>
  <c r="C87" i="3"/>
  <c r="D87" i="3"/>
  <c r="E87" i="3"/>
  <c r="F87" i="3"/>
  <c r="F96" i="3" s="1"/>
  <c r="G87" i="3"/>
  <c r="H87" i="3"/>
  <c r="C88" i="3"/>
  <c r="D88" i="3"/>
  <c r="D99" i="3" s="1"/>
  <c r="E88" i="3"/>
  <c r="F88" i="3"/>
  <c r="G88" i="3"/>
  <c r="H88" i="3"/>
  <c r="H99" i="3" s="1"/>
  <c r="C89" i="3"/>
  <c r="D89" i="3"/>
  <c r="E89" i="3"/>
  <c r="F89" i="3"/>
  <c r="G89" i="3"/>
  <c r="H89" i="3"/>
  <c r="C90" i="3"/>
  <c r="D90" i="3"/>
  <c r="E90" i="3"/>
  <c r="E91" i="3" s="1"/>
  <c r="F90" i="3"/>
  <c r="G90" i="3"/>
  <c r="H90" i="3"/>
  <c r="C91" i="3"/>
  <c r="F91" i="3"/>
  <c r="F98" i="3" s="1"/>
  <c r="G91" i="3"/>
  <c r="C92" i="3"/>
  <c r="G92" i="3"/>
  <c r="C93" i="3"/>
  <c r="F93" i="3"/>
  <c r="G93" i="3"/>
  <c r="C94" i="3"/>
  <c r="G94" i="3"/>
  <c r="C95" i="3"/>
  <c r="F95" i="3"/>
  <c r="G95" i="3"/>
  <c r="C96" i="3"/>
  <c r="G96" i="3"/>
  <c r="C97" i="3"/>
  <c r="F97" i="3"/>
  <c r="G97" i="3"/>
  <c r="C98" i="3"/>
  <c r="G98" i="3"/>
  <c r="C99" i="3"/>
  <c r="F99" i="3"/>
  <c r="G99" i="3"/>
  <c r="C104" i="3"/>
  <c r="C105" i="3" s="1"/>
  <c r="D104" i="3"/>
  <c r="D106" i="3" s="1"/>
  <c r="E104" i="3"/>
  <c r="E105" i="3" s="1"/>
  <c r="D105" i="3"/>
  <c r="C106" i="3"/>
  <c r="E106" i="3"/>
  <c r="C107" i="3"/>
  <c r="D107" i="3"/>
  <c r="D108" i="3" s="1"/>
  <c r="E107" i="3"/>
  <c r="C108" i="3"/>
  <c r="E108" i="3"/>
  <c r="C110" i="3"/>
  <c r="D110" i="3"/>
  <c r="D111" i="3" s="1"/>
  <c r="E110" i="3"/>
  <c r="C111" i="3"/>
  <c r="E111" i="3"/>
  <c r="C113" i="3"/>
  <c r="D113" i="3"/>
  <c r="D114" i="3" s="1"/>
  <c r="E113" i="3"/>
  <c r="C114" i="3"/>
  <c r="E114" i="3"/>
  <c r="C116" i="3"/>
  <c r="D116" i="3"/>
  <c r="E116" i="3"/>
  <c r="C117" i="3"/>
  <c r="D117" i="3"/>
  <c r="E117" i="3"/>
  <c r="C118" i="3"/>
  <c r="D118" i="3"/>
  <c r="C119" i="3"/>
  <c r="D119" i="3"/>
  <c r="E119" i="3"/>
  <c r="A1" i="5"/>
  <c r="D6" i="5"/>
  <c r="D15" i="5" s="1"/>
  <c r="F6" i="5"/>
  <c r="H6" i="5"/>
  <c r="H15" i="5" s="1"/>
  <c r="D7" i="5"/>
  <c r="F7" i="5"/>
  <c r="H7" i="5"/>
  <c r="D8" i="5"/>
  <c r="F8" i="5"/>
  <c r="H8" i="5"/>
  <c r="D9" i="5"/>
  <c r="F9" i="5"/>
  <c r="H9" i="5"/>
  <c r="D10" i="5"/>
  <c r="F10" i="5"/>
  <c r="H10" i="5"/>
  <c r="D11" i="5"/>
  <c r="F11" i="5"/>
  <c r="H11" i="5"/>
  <c r="D13" i="5"/>
  <c r="F13" i="5"/>
  <c r="H13" i="5"/>
  <c r="F15" i="5"/>
  <c r="N45" i="26"/>
  <c r="B2" i="31"/>
  <c r="B3" i="31"/>
  <c r="B4" i="31"/>
  <c r="B5" i="31"/>
  <c r="B6" i="31"/>
  <c r="B7" i="31"/>
  <c r="B8" i="31"/>
  <c r="B9" i="31"/>
  <c r="B10" i="31"/>
  <c r="B11" i="31"/>
  <c r="C12" i="31"/>
  <c r="D12" i="31"/>
  <c r="E12" i="31"/>
  <c r="F12" i="31"/>
  <c r="G12" i="31"/>
  <c r="H12" i="31"/>
  <c r="I12" i="31"/>
  <c r="J12" i="31"/>
  <c r="K12" i="31"/>
  <c r="L12" i="31"/>
  <c r="M12" i="31"/>
  <c r="N12" i="31"/>
  <c r="O12" i="31"/>
  <c r="P12" i="31"/>
  <c r="Q12" i="31"/>
  <c r="R12" i="31"/>
  <c r="S12" i="31"/>
  <c r="T12" i="31"/>
  <c r="U12" i="31"/>
  <c r="V12" i="31"/>
  <c r="W12" i="31"/>
  <c r="E92" i="3" l="1"/>
  <c r="E94" i="3"/>
  <c r="E96" i="3"/>
  <c r="E98" i="3"/>
  <c r="E93" i="3"/>
  <c r="E95" i="3"/>
  <c r="E97" i="3"/>
  <c r="E99" i="3"/>
  <c r="H92" i="3"/>
  <c r="H94" i="3"/>
  <c r="H96" i="3"/>
  <c r="H98" i="3"/>
  <c r="H97" i="3"/>
  <c r="D92" i="3"/>
  <c r="D94" i="3"/>
  <c r="D96" i="3"/>
  <c r="D98" i="3"/>
  <c r="D97" i="3"/>
  <c r="E118" i="3"/>
  <c r="H93" i="3"/>
  <c r="D93" i="3"/>
</calcChain>
</file>

<file path=xl/comments1.xml><?xml version="1.0" encoding="utf-8"?>
<comments xmlns="http://schemas.openxmlformats.org/spreadsheetml/2006/main">
  <authors>
    <author>-</author>
    <author>praktikant</author>
    <author>Christian Heinrichs</author>
  </authors>
  <commentList>
    <comment ref="A7" authorId="0" shapeId="0">
      <text>
        <r>
          <rPr>
            <b/>
            <sz val="12"/>
            <color indexed="81"/>
            <rFont val="CG Omega"/>
            <family val="2"/>
          </rPr>
          <t>Umrechnungsfaktor in kWh ist: 10,03</t>
        </r>
        <r>
          <rPr>
            <sz val="12"/>
            <color indexed="81"/>
            <rFont val="CG Omega"/>
            <family val="2"/>
          </rPr>
          <t xml:space="preserve">
</t>
        </r>
      </text>
    </comment>
    <comment ref="A8" authorId="0" shapeId="0">
      <text>
        <r>
          <rPr>
            <b/>
            <sz val="12"/>
            <color indexed="81"/>
            <rFont val="CG Omega"/>
            <family val="2"/>
          </rPr>
          <t>Umrechnungsfaktor in kWh ist: 10,08</t>
        </r>
      </text>
    </comment>
    <comment ref="A9" authorId="0" shapeId="0">
      <text>
        <r>
          <rPr>
            <b/>
            <sz val="12"/>
            <color indexed="81"/>
            <rFont val="CG Omega"/>
            <family val="2"/>
          </rPr>
          <t>Umrechnungsfaktor in kWh ist: 6,4</t>
        </r>
      </text>
    </comment>
    <comment ref="A10" authorId="0" shapeId="0">
      <text>
        <r>
          <rPr>
            <b/>
            <sz val="12"/>
            <color indexed="81"/>
            <rFont val="CG Omega"/>
            <family val="2"/>
          </rPr>
          <t>Der Umrechnungsfaktor in kWh ist: 10,08</t>
        </r>
      </text>
    </comment>
    <comment ref="A11" authorId="0" shapeId="0">
      <text>
        <r>
          <rPr>
            <b/>
            <sz val="12"/>
            <color indexed="81"/>
            <rFont val="CG Omega"/>
            <family val="2"/>
          </rPr>
          <t>Der Umrechnungsfaktor in kWh ist: 9,075</t>
        </r>
        <r>
          <rPr>
            <sz val="8"/>
            <color indexed="81"/>
            <rFont val="Tahoma"/>
          </rPr>
          <t xml:space="preserve">
</t>
        </r>
      </text>
    </comment>
    <comment ref="A12" authorId="0" shapeId="0">
      <text>
        <r>
          <rPr>
            <b/>
            <sz val="12"/>
            <color indexed="81"/>
            <rFont val="CG Omega"/>
            <family val="2"/>
          </rPr>
          <t>Wenn Sie den Verbrauch der Fernwärme nicht in kWh vorliegen haben, dann können Sie bei ihrem Energieversorger nachfragen</t>
        </r>
      </text>
    </comment>
    <comment ref="A13" authorId="0" shapeId="0">
      <text>
        <r>
          <rPr>
            <b/>
            <sz val="12"/>
            <color indexed="81"/>
            <rFont val="CG Omega"/>
            <family val="2"/>
          </rPr>
          <t>Der Umrechungsfaktor in kWh ist: 5</t>
        </r>
        <r>
          <rPr>
            <sz val="8"/>
            <color indexed="81"/>
            <rFont val="Tahoma"/>
          </rPr>
          <t xml:space="preserve">
</t>
        </r>
      </text>
    </comment>
    <comment ref="A17" authorId="1" shapeId="0">
      <text>
        <r>
          <rPr>
            <b/>
            <sz val="8"/>
            <color indexed="81"/>
            <rFont val="Tahoma"/>
          </rPr>
          <t>Bitte tragen Sie Abwassermengen und -kosten im Arbeitsblatt 2-2 ein</t>
        </r>
      </text>
    </comment>
    <comment ref="A24" authorId="2" shapeId="0">
      <text>
        <r>
          <rPr>
            <b/>
            <sz val="12"/>
            <color indexed="81"/>
            <rFont val="CG Omega"/>
            <family val="2"/>
          </rPr>
          <t>Normalerweise wird von 220 Arbeitstagen ausgegangen.</t>
        </r>
      </text>
    </comment>
    <comment ref="A25" authorId="2" shapeId="0">
      <text>
        <r>
          <rPr>
            <b/>
            <sz val="12"/>
            <color indexed="81"/>
            <rFont val="CG Omega"/>
            <family val="2"/>
          </rPr>
          <t>Grundlage zur Berechnung einer Kennzahl zur Einschätzung der Gebäudedämmung (Brennstoffverbrauch (kWh)/beheizte Fläche (m²)</t>
        </r>
      </text>
    </comment>
    <comment ref="A107" authorId="2" shapeId="0">
      <text>
        <r>
          <rPr>
            <b/>
            <sz val="12"/>
            <color indexed="81"/>
            <rFont val="CG Omega"/>
            <family val="2"/>
          </rPr>
          <t>Summe des Brennstoffsverbrauchs, umgerechnet in kWh.</t>
        </r>
      </text>
    </comment>
    <comment ref="A108" authorId="1" shapeId="0">
      <text>
        <r>
          <rPr>
            <b/>
            <sz val="12"/>
            <color indexed="81"/>
            <rFont val="CG Omega"/>
            <family val="2"/>
          </rPr>
          <t xml:space="preserve">Grundlage zur Berechnung einer Kennzahl zur Einschätzung des Wärmeenergieverbrauchs
</t>
        </r>
      </text>
    </comment>
  </commentList>
</comments>
</file>

<file path=xl/comments2.xml><?xml version="1.0" encoding="utf-8"?>
<comments xmlns="http://schemas.openxmlformats.org/spreadsheetml/2006/main">
  <authors>
    <author>Ulrike Pott</author>
    <author>Christian Heinrichs</author>
    <author>praktikant</author>
    <author>-</author>
    <author>Praktikant</author>
  </authors>
  <commentList>
    <comment ref="A6" authorId="0" shapeId="0">
      <text>
        <r>
          <rPr>
            <b/>
            <sz val="12"/>
            <color indexed="81"/>
            <rFont val="CG Omega"/>
            <family val="2"/>
          </rPr>
          <t>Umrechnungsfaktor in CO</t>
        </r>
        <r>
          <rPr>
            <b/>
            <vertAlign val="subscript"/>
            <sz val="12"/>
            <color indexed="81"/>
            <rFont val="CG Omega"/>
            <family val="2"/>
          </rPr>
          <t xml:space="preserve">2 </t>
        </r>
        <r>
          <rPr>
            <b/>
            <sz val="12"/>
            <color indexed="81"/>
            <rFont val="CG Omega"/>
            <family val="2"/>
          </rPr>
          <t xml:space="preserve">ist: 328,7 g/kWh
</t>
        </r>
      </text>
    </comment>
    <comment ref="A7" authorId="0" shapeId="0">
      <text>
        <r>
          <rPr>
            <b/>
            <sz val="12"/>
            <color indexed="81"/>
            <rFont val="CG Omega"/>
            <family val="2"/>
          </rPr>
          <t>Umrechnungsfaktor in CO</t>
        </r>
        <r>
          <rPr>
            <b/>
            <vertAlign val="subscript"/>
            <sz val="12"/>
            <color indexed="81"/>
            <rFont val="CG Omega"/>
            <family val="2"/>
          </rPr>
          <t>2</t>
        </r>
        <r>
          <rPr>
            <b/>
            <sz val="12"/>
            <color indexed="81"/>
            <rFont val="CG Omega"/>
            <family val="2"/>
          </rPr>
          <t xml:space="preserve"> ist: 253,6 g/kWh
</t>
        </r>
      </text>
    </comment>
    <comment ref="A8" authorId="1" shapeId="0">
      <text>
        <r>
          <rPr>
            <b/>
            <sz val="12"/>
            <color indexed="81"/>
            <rFont val="CG Omega"/>
            <family val="2"/>
          </rPr>
          <t>Umrechnungsfaktor in CO</t>
        </r>
        <r>
          <rPr>
            <b/>
            <vertAlign val="subscript"/>
            <sz val="12"/>
            <color indexed="81"/>
            <rFont val="CG Omega"/>
            <family val="2"/>
          </rPr>
          <t>2</t>
        </r>
        <r>
          <rPr>
            <b/>
            <sz val="12"/>
            <color indexed="81"/>
            <rFont val="CG Omega"/>
            <family val="2"/>
          </rPr>
          <t xml:space="preserve"> ist: 284,9 g/kWh</t>
        </r>
      </text>
    </comment>
    <comment ref="A9" authorId="2" shapeId="0">
      <text>
        <r>
          <rPr>
            <b/>
            <sz val="12"/>
            <color indexed="81"/>
            <rFont val="CG Omega"/>
            <family val="2"/>
          </rPr>
          <t>Der Umrechnungsfaktor in CO</t>
        </r>
        <r>
          <rPr>
            <b/>
            <vertAlign val="subscript"/>
            <sz val="12"/>
            <color indexed="81"/>
            <rFont val="CG Omega"/>
            <family val="2"/>
          </rPr>
          <t>2</t>
        </r>
        <r>
          <rPr>
            <b/>
            <sz val="12"/>
            <color indexed="81"/>
            <rFont val="CG Omega"/>
            <family val="2"/>
          </rPr>
          <t xml:space="preserve"> ist: 139,541 g/km</t>
        </r>
      </text>
    </comment>
    <comment ref="A10" authorId="2" shapeId="0">
      <text>
        <r>
          <rPr>
            <b/>
            <sz val="12"/>
            <color indexed="81"/>
            <rFont val="CG Omega"/>
            <family val="2"/>
          </rPr>
          <t>Der Umrechnungsfaktor in CO</t>
        </r>
        <r>
          <rPr>
            <b/>
            <vertAlign val="subscript"/>
            <sz val="12"/>
            <color indexed="81"/>
            <rFont val="CG Omega"/>
            <family val="2"/>
          </rPr>
          <t>2</t>
        </r>
        <r>
          <rPr>
            <b/>
            <sz val="12"/>
            <color indexed="81"/>
            <rFont val="CG Omega"/>
            <family val="2"/>
          </rPr>
          <t xml:space="preserve"> ist: 180,2 g/km</t>
        </r>
      </text>
    </comment>
    <comment ref="A11" authorId="3" shapeId="0">
      <text>
        <r>
          <rPr>
            <b/>
            <sz val="12"/>
            <color indexed="81"/>
            <rFont val="CG Omega"/>
            <family val="2"/>
          </rPr>
          <t>Umrechnungsfaktor in CO</t>
        </r>
        <r>
          <rPr>
            <b/>
            <vertAlign val="subscript"/>
            <sz val="12"/>
            <color indexed="81"/>
            <rFont val="CG Omega"/>
            <family val="2"/>
          </rPr>
          <t xml:space="preserve">2 </t>
        </r>
        <r>
          <rPr>
            <b/>
            <sz val="12"/>
            <color indexed="81"/>
            <rFont val="CG Omega"/>
            <family val="2"/>
          </rPr>
          <t>ist: 33,7 g/kWh</t>
        </r>
      </text>
    </comment>
    <comment ref="A12" authorId="3" shapeId="0">
      <text>
        <r>
          <rPr>
            <b/>
            <sz val="12"/>
            <color indexed="81"/>
            <rFont val="CG Omega"/>
            <family val="2"/>
          </rPr>
          <t>Die CO</t>
        </r>
        <r>
          <rPr>
            <b/>
            <vertAlign val="subscript"/>
            <sz val="12"/>
            <color indexed="81"/>
            <rFont val="CG Omega"/>
            <family val="2"/>
          </rPr>
          <t>2</t>
        </r>
        <r>
          <rPr>
            <b/>
            <sz val="12"/>
            <color indexed="81"/>
            <rFont val="CG Omega"/>
            <family val="2"/>
          </rPr>
          <t>-Emissionen fallen nicht am Standort an; falls sie trotzdem einbezogen werden sollen, erkundigen Sie sich bitte beim Energieversorgungsunternehmen nach den entsprechenden Umrechnungsfaktoren.</t>
        </r>
        <r>
          <rPr>
            <sz val="8"/>
            <color indexed="81"/>
            <rFont val="Tahoma"/>
          </rPr>
          <t xml:space="preserve">
</t>
        </r>
      </text>
    </comment>
    <comment ref="A13" authorId="2" shapeId="0">
      <text>
        <r>
          <rPr>
            <b/>
            <sz val="12"/>
            <color indexed="81"/>
            <rFont val="CG Omega"/>
            <family val="2"/>
          </rPr>
          <t>Umrechnungsfaktor in CO</t>
        </r>
        <r>
          <rPr>
            <b/>
            <vertAlign val="subscript"/>
            <sz val="12"/>
            <color indexed="81"/>
            <rFont val="CG Omega"/>
            <family val="2"/>
          </rPr>
          <t xml:space="preserve">2 </t>
        </r>
        <r>
          <rPr>
            <b/>
            <sz val="12"/>
            <color indexed="81"/>
            <rFont val="CG Omega"/>
            <family val="2"/>
          </rPr>
          <t>ist: 641,3 g/kWh
Bei ihrem Energieversorger erfahren Sie den Umrechnungsfaktor Ihrer Region.</t>
        </r>
      </text>
    </comment>
    <comment ref="A15" authorId="1" shapeId="0">
      <text>
        <r>
          <rPr>
            <b/>
            <sz val="12"/>
            <color indexed="81"/>
            <rFont val="CG Omega"/>
            <family val="2"/>
          </rPr>
          <t>Summe der oben errechneten CO</t>
        </r>
        <r>
          <rPr>
            <b/>
            <vertAlign val="subscript"/>
            <sz val="12"/>
            <color indexed="81"/>
            <rFont val="CG Omega"/>
            <family val="2"/>
          </rPr>
          <t>2</t>
        </r>
        <r>
          <rPr>
            <b/>
            <sz val="12"/>
            <color indexed="81"/>
            <rFont val="CG Omega"/>
            <family val="2"/>
          </rPr>
          <t>-Emissionen</t>
        </r>
      </text>
    </comment>
    <comment ref="A18" authorId="4" shapeId="0">
      <text>
        <r>
          <rPr>
            <b/>
            <sz val="12"/>
            <color indexed="81"/>
            <rFont val="CG Omega"/>
            <family val="2"/>
          </rPr>
          <t>Die Abwassermenge entspricht in der Regel der Trinkwassermenge.</t>
        </r>
      </text>
    </comment>
    <comment ref="A24" authorId="1" shapeId="0">
      <text>
        <r>
          <rPr>
            <b/>
            <sz val="12"/>
            <color indexed="81"/>
            <rFont val="Arial"/>
            <family val="2"/>
          </rPr>
          <t>Der genaue Abfallschlüssel ist abhängig von den Ölen die enthalten sind und sollte im Zweifelsfall mit dem Entsorger abgesprochen werden</t>
        </r>
      </text>
    </comment>
    <comment ref="A25" authorId="1" shapeId="0">
      <text>
        <r>
          <rPr>
            <b/>
            <sz val="12"/>
            <color indexed="81"/>
            <rFont val="Arial"/>
            <family val="2"/>
          </rPr>
          <t>Der genaue Abfallschlüssel ist abhängig von den Inhaltsstoffen bzw. dem Wassergehalt (z.B. Öle, öliges Wasser)</t>
        </r>
      </text>
    </comment>
  </commentList>
</comments>
</file>

<file path=xl/sharedStrings.xml><?xml version="1.0" encoding="utf-8"?>
<sst xmlns="http://schemas.openxmlformats.org/spreadsheetml/2006/main" count="485" uniqueCount="275">
  <si>
    <t>Einheit</t>
  </si>
  <si>
    <t>Stoffbezeichnung</t>
  </si>
  <si>
    <t>Strom</t>
  </si>
  <si>
    <t>Heizöl</t>
  </si>
  <si>
    <t>Erdgas</t>
  </si>
  <si>
    <t xml:space="preserve">Fernwärme </t>
  </si>
  <si>
    <t>kWh</t>
  </si>
  <si>
    <t>Liter</t>
  </si>
  <si>
    <t>Bezeichnung</t>
  </si>
  <si>
    <t>Abwasser gesamt</t>
  </si>
  <si>
    <t>Kennzahl</t>
  </si>
  <si>
    <t>Anzahl</t>
  </si>
  <si>
    <t>Wasserverbrauch Gesamt</t>
  </si>
  <si>
    <t>Beheizte Fläche</t>
  </si>
  <si>
    <t>ENERGIE</t>
  </si>
  <si>
    <t>WASSER</t>
  </si>
  <si>
    <t>ABFALL</t>
  </si>
  <si>
    <t>kg</t>
  </si>
  <si>
    <t>m³</t>
  </si>
  <si>
    <t>Stromverbrauch</t>
  </si>
  <si>
    <t>Wasser</t>
  </si>
  <si>
    <t>Trinkwasser</t>
  </si>
  <si>
    <t>Brunnenwasser</t>
  </si>
  <si>
    <t>Regenwasser</t>
  </si>
  <si>
    <t>Kennzahlen</t>
  </si>
  <si>
    <t>Propangas/
Flüssiggas</t>
  </si>
  <si>
    <t>Brennstoffverbrauch/beheizte Fläche</t>
  </si>
  <si>
    <t>KOSTENENTWICKLUNG</t>
  </si>
  <si>
    <t>Arbeitsblatt</t>
  </si>
  <si>
    <t>Inhalt</t>
  </si>
  <si>
    <t>kWh/m²</t>
  </si>
  <si>
    <t>Tabelle nicht bearbeiten!</t>
  </si>
  <si>
    <t>Abfallbezeichnung</t>
  </si>
  <si>
    <t>AVV-Schlüssel</t>
  </si>
  <si>
    <t>Gesamt</t>
  </si>
  <si>
    <t>%</t>
  </si>
  <si>
    <t>2-1</t>
  </si>
  <si>
    <t>2. Umweltdaten</t>
  </si>
  <si>
    <t>2-2</t>
  </si>
  <si>
    <t>Unternehmenskennzahlen</t>
  </si>
  <si>
    <t>Brennstoffverbrauch</t>
  </si>
  <si>
    <t>Brennstoffe</t>
  </si>
  <si>
    <t>Papier/Pappe</t>
  </si>
  <si>
    <t>Verpackungsabfälle</t>
  </si>
  <si>
    <t>Leuchtstoffröhren</t>
  </si>
  <si>
    <t>KWh</t>
  </si>
  <si>
    <t>200121*</t>
  </si>
  <si>
    <t>Holz-Pellets</t>
  </si>
  <si>
    <t>Diesel</t>
  </si>
  <si>
    <t>Benzin</t>
  </si>
  <si>
    <t>Altöl</t>
  </si>
  <si>
    <t>Ölabscheiderinhalte</t>
  </si>
  <si>
    <t>KWh/Bezugsgröße</t>
  </si>
  <si>
    <t>m3</t>
  </si>
  <si>
    <t>Arbeitstage</t>
  </si>
  <si>
    <t>Umsatz</t>
  </si>
  <si>
    <t>1000,- Euro</t>
  </si>
  <si>
    <t>Stromverbrauch pro 1000,- EUR Umsatz</t>
  </si>
  <si>
    <t>Stromverbrauch pro Mitarbeiter</t>
  </si>
  <si>
    <t>kWh/Mitarbeiter</t>
  </si>
  <si>
    <t>Wasserverbrauch pro Mitarbeiter und Tag</t>
  </si>
  <si>
    <t>l/Mitarbeiter*a</t>
  </si>
  <si>
    <t>Spielzeug GmbH</t>
  </si>
  <si>
    <r>
      <t>CO</t>
    </r>
    <r>
      <rPr>
        <b/>
        <vertAlign val="subscript"/>
        <sz val="14"/>
        <rFont val="Arial"/>
        <family val="2"/>
      </rPr>
      <t>2</t>
    </r>
    <r>
      <rPr>
        <b/>
        <sz val="14"/>
        <rFont val="Arial"/>
        <family val="2"/>
      </rPr>
      <t>-Emissionen</t>
    </r>
  </si>
  <si>
    <r>
      <t>CO</t>
    </r>
    <r>
      <rPr>
        <vertAlign val="subscript"/>
        <sz val="12"/>
        <rFont val="Arial"/>
        <family val="2"/>
      </rPr>
      <t>2</t>
    </r>
    <r>
      <rPr>
        <sz val="12"/>
        <rFont val="Arial"/>
        <family val="2"/>
      </rPr>
      <t xml:space="preserve"> gesamt</t>
    </r>
  </si>
  <si>
    <t xml:space="preserve">Abwasser </t>
  </si>
  <si>
    <t>l</t>
  </si>
  <si>
    <t>Menge/a</t>
  </si>
  <si>
    <t>Kosten/a</t>
  </si>
  <si>
    <t>Umwelthandbuch 2-2 Emissionen, Abwasser und Abfälle</t>
  </si>
  <si>
    <t>Mitarbeiterzahl (ges.)</t>
  </si>
  <si>
    <t>Umwelthandbuch - 2-1 Verbrauchsdaten und Kennzahlen</t>
  </si>
  <si>
    <t>Verbrauchsdaten und Kennzahlen</t>
  </si>
  <si>
    <t>Emissionen, Abwasser und Abfälle</t>
  </si>
  <si>
    <r>
      <t>CO</t>
    </r>
    <r>
      <rPr>
        <vertAlign val="subscript"/>
        <sz val="12"/>
        <rFont val="Arial"/>
        <family val="2"/>
      </rPr>
      <t xml:space="preserve">2 </t>
    </r>
    <r>
      <rPr>
        <sz val="12"/>
        <rFont val="Arial"/>
        <family val="2"/>
      </rPr>
      <t>aus Heizöl</t>
    </r>
  </si>
  <si>
    <r>
      <t>CO</t>
    </r>
    <r>
      <rPr>
        <vertAlign val="subscript"/>
        <sz val="12"/>
        <rFont val="Arial"/>
        <family val="2"/>
      </rPr>
      <t>2</t>
    </r>
    <r>
      <rPr>
        <sz val="12"/>
        <rFont val="Arial"/>
        <family val="2"/>
      </rPr>
      <t xml:space="preserve"> aus Erdgas</t>
    </r>
  </si>
  <si>
    <r>
      <t>CO</t>
    </r>
    <r>
      <rPr>
        <vertAlign val="subscript"/>
        <sz val="12"/>
        <rFont val="Arial"/>
        <family val="2"/>
      </rPr>
      <t>2</t>
    </r>
    <r>
      <rPr>
        <sz val="12"/>
        <rFont val="Arial"/>
        <family val="2"/>
      </rPr>
      <t xml:space="preserve"> aus Propangas/Flüssiggas</t>
    </r>
  </si>
  <si>
    <r>
      <t>CO</t>
    </r>
    <r>
      <rPr>
        <vertAlign val="subscript"/>
        <sz val="12"/>
        <rFont val="Arial"/>
        <family val="2"/>
      </rPr>
      <t>2</t>
    </r>
    <r>
      <rPr>
        <sz val="12"/>
        <rFont val="Arial"/>
        <family val="2"/>
      </rPr>
      <t xml:space="preserve"> aus Diesel</t>
    </r>
  </si>
  <si>
    <r>
      <t>CO</t>
    </r>
    <r>
      <rPr>
        <vertAlign val="subscript"/>
        <sz val="12"/>
        <rFont val="Arial"/>
        <family val="2"/>
      </rPr>
      <t>2</t>
    </r>
    <r>
      <rPr>
        <sz val="12"/>
        <rFont val="Arial"/>
        <family val="2"/>
      </rPr>
      <t xml:space="preserve"> aus Benzin</t>
    </r>
  </si>
  <si>
    <r>
      <t>CO</t>
    </r>
    <r>
      <rPr>
        <vertAlign val="subscript"/>
        <sz val="12"/>
        <rFont val="Arial"/>
        <family val="2"/>
      </rPr>
      <t>2</t>
    </r>
    <r>
      <rPr>
        <sz val="12"/>
        <rFont val="Arial"/>
        <family val="2"/>
      </rPr>
      <t xml:space="preserve"> aus Holz-Pellets</t>
    </r>
  </si>
  <si>
    <r>
      <t>CO</t>
    </r>
    <r>
      <rPr>
        <vertAlign val="subscript"/>
        <sz val="12"/>
        <rFont val="Arial"/>
        <family val="2"/>
      </rPr>
      <t>2</t>
    </r>
    <r>
      <rPr>
        <sz val="12"/>
        <rFont val="Arial"/>
        <family val="2"/>
      </rPr>
      <t xml:space="preserve"> aus Fernwärme</t>
    </r>
  </si>
  <si>
    <r>
      <t>CO</t>
    </r>
    <r>
      <rPr>
        <vertAlign val="subscript"/>
        <sz val="12"/>
        <rFont val="Arial"/>
        <family val="2"/>
      </rPr>
      <t>2</t>
    </r>
    <r>
      <rPr>
        <sz val="12"/>
        <rFont val="Arial"/>
        <family val="2"/>
      </rPr>
      <t xml:space="preserve"> aus Strom</t>
    </r>
  </si>
  <si>
    <t>Energie</t>
  </si>
  <si>
    <t>Umwelthandbuch</t>
  </si>
  <si>
    <t>6-1 Umweltprogramm</t>
  </si>
  <si>
    <t>durchgeführte Maßnahmen</t>
  </si>
  <si>
    <t>Verantwortlich</t>
  </si>
  <si>
    <t>Termin</t>
  </si>
  <si>
    <t>Kosten</t>
  </si>
  <si>
    <t>Nutzen (€)</t>
  </si>
  <si>
    <t>Nutzen (Öko.)</t>
  </si>
  <si>
    <t>Zuschnitt durch Neuorganisation verbessern</t>
  </si>
  <si>
    <t>Herr Werner</t>
  </si>
  <si>
    <t>300 kg Blech</t>
  </si>
  <si>
    <t>Bitte die 3 wichtigsten Maßnahmen zuerst eintragen</t>
  </si>
  <si>
    <t>geplante Maßnahmen</t>
  </si>
  <si>
    <t>Umstellung auf Gitterboxen bei Lieferant Fa. Kraus</t>
  </si>
  <si>
    <t>1.500 kg Verpackungsabfall</t>
  </si>
  <si>
    <t>Verwendung Brunnenwasser zur Kühlung</t>
  </si>
  <si>
    <t>Herr Walla</t>
  </si>
  <si>
    <t xml:space="preserve"> 5.000 m³ Erdgas, 300.000 kWh</t>
  </si>
  <si>
    <t>Anschaffung neuer Druckluftdüsen</t>
  </si>
  <si>
    <t>7.000 kWh</t>
  </si>
  <si>
    <t>Leckagenprüfung durchführen</t>
  </si>
  <si>
    <t>mögliche Absenkung des Drucks prüfen</t>
  </si>
  <si>
    <t>Wasserspararmaturen in den sanitären Einrichtungen entkalken und Perlatoren einsezten</t>
  </si>
  <si>
    <t>500 l Frisch- und Abwasser</t>
  </si>
  <si>
    <t>Anschluss und Mitaufbau ans Internet-Beschaffungsnetzwerk Globol</t>
  </si>
  <si>
    <t>Herr Morgen</t>
  </si>
  <si>
    <t>Umsetellung der Firmen LKW auf Gasantrieb, Anschluss an Mitfahzentrale, Optimierung des Personaleinsatzes</t>
  </si>
  <si>
    <t>Herr Morgen, Herr Walla</t>
  </si>
  <si>
    <r>
      <t>Reduzierung CO</t>
    </r>
    <r>
      <rPr>
        <vertAlign val="subscript"/>
        <sz val="11"/>
        <rFont val="Arial"/>
        <family val="2"/>
      </rPr>
      <t>2</t>
    </r>
    <r>
      <rPr>
        <sz val="11"/>
        <rFont val="Arial"/>
        <family val="2"/>
      </rPr>
      <t>-Emissionen</t>
    </r>
  </si>
  <si>
    <t>Umweltprogramm</t>
  </si>
  <si>
    <t>Umweltbericht</t>
  </si>
  <si>
    <t>6-1</t>
  </si>
  <si>
    <t>7-1</t>
  </si>
  <si>
    <t xml:space="preserve"> Umwelt ist uns wichtig </t>
  </si>
  <si>
    <t>Firmenlogo bitte einfügen</t>
  </si>
  <si>
    <t>Maßnahmen - umgesetzt:</t>
  </si>
  <si>
    <t>Diese Maßnahmen haben wir bereits in unserem Betrieb umgesetzt.</t>
  </si>
  <si>
    <t>Gegründet:</t>
  </si>
  <si>
    <t xml:space="preserve">Beschäftigte: </t>
  </si>
  <si>
    <t>Maßnahme</t>
  </si>
  <si>
    <t>Nutzen (öko)</t>
  </si>
  <si>
    <t xml:space="preserve">Firmentätigkeit: </t>
  </si>
  <si>
    <t>Das Unternehmen:</t>
  </si>
  <si>
    <t>Maßnahmen - geplant:</t>
  </si>
  <si>
    <t>Wir haben für die Zunkunft folgende Maßnahmen geplant:</t>
  </si>
  <si>
    <t>Bild 1 bitte einfügen</t>
  </si>
  <si>
    <t>Input - Output:</t>
  </si>
  <si>
    <t>Dies sind unsere Verbräuche im letzten Jahr für Strom, Wärme,Wasser und Hausmüll</t>
  </si>
  <si>
    <t>Wärmeenergie</t>
  </si>
  <si>
    <t>Bild 2 bitte einfügen</t>
  </si>
  <si>
    <t>Bild 3 bitte einfügen</t>
  </si>
  <si>
    <t>Einsparungen gesamt:</t>
  </si>
  <si>
    <t>Einsparungen in €</t>
  </si>
  <si>
    <r>
      <t>sowie der CO</t>
    </r>
    <r>
      <rPr>
        <vertAlign val="subscript"/>
        <sz val="11"/>
        <rFont val="Arial"/>
        <family val="2"/>
      </rPr>
      <t>2</t>
    </r>
    <r>
      <rPr>
        <sz val="11"/>
        <rFont val="Arial"/>
        <family val="2"/>
      </rPr>
      <t>-Ausstoß:</t>
    </r>
  </si>
  <si>
    <r>
      <t>m</t>
    </r>
    <r>
      <rPr>
        <vertAlign val="superscript"/>
        <sz val="10"/>
        <rFont val="Arial"/>
        <family val="2"/>
      </rPr>
      <t>3</t>
    </r>
  </si>
  <si>
    <r>
      <t>CO</t>
    </r>
    <r>
      <rPr>
        <b/>
        <vertAlign val="subscript"/>
        <sz val="10"/>
        <rFont val="Arial"/>
        <family val="2"/>
      </rPr>
      <t>2</t>
    </r>
    <r>
      <rPr>
        <b/>
        <sz val="10"/>
        <rFont val="Arial"/>
        <family val="2"/>
      </rPr>
      <t>-Emission</t>
    </r>
  </si>
  <si>
    <t>Sonnenstraße 88</t>
  </si>
  <si>
    <t>90888 Nürnberg</t>
  </si>
  <si>
    <t>0911/88 8888 8</t>
  </si>
  <si>
    <t>0911/99 9999 9</t>
  </si>
  <si>
    <t>Umwelt@Spielzeug.by</t>
  </si>
  <si>
    <t xml:space="preserve">Die Spielzeug GmbH ist ein mittelständischer Betrieb mit ca. 200 Beschäftigten. Es werden Spielwaren aus Plastik und Blech hergestellt. Die Fertigung umfasst entsprechend Plastikspritzgussmaschinen sowie Blechbearbeitungsmaschinen und eine Lackiererei der Teile. Insgesamt handelt es sich mit Entfetten, Reinigen, Kleben, Lackieren etc. um einen Verbrauch von organischen Lösemitteln größer als 15 t/a. Die Anlage ist damit genehmigungsbedürftig nach 4. BImSchV.  </t>
  </si>
  <si>
    <t>Plastik- und Blechspielzeug</t>
  </si>
  <si>
    <t>Verwendung von Brunnenwasser zur Kühlung</t>
  </si>
  <si>
    <t>5000 m3 Erdgas, 300.000 kWh</t>
  </si>
  <si>
    <t>03.2006</t>
  </si>
  <si>
    <t>04.2006</t>
  </si>
  <si>
    <t>Fragebogen zur Kundenzufriedenheit</t>
  </si>
  <si>
    <t xml:space="preserve">Die Bewertung geht von </t>
  </si>
  <si>
    <t>= ich bin voll und ganz zufrieden</t>
  </si>
  <si>
    <t>bis</t>
  </si>
  <si>
    <t>= ich bin überhaupt nicht zufrieden</t>
  </si>
  <si>
    <t>Produktion</t>
  </si>
  <si>
    <t>1. Die Beratung über die Produkte ist kompetent und verständlich</t>
  </si>
  <si>
    <t>2. Der Betrieb/die Ansprechpartner waren bei Bedarf gut erreichbar</t>
  </si>
  <si>
    <t>3. Der Auftrag wurde schnell und pünktlich ausgeführt</t>
  </si>
  <si>
    <t>4. Die Qualität des Produkts ist in Ordnung</t>
  </si>
  <si>
    <t>5. Auf Kundenwünsche wurde eingegangen</t>
  </si>
  <si>
    <t>6. Die Mitarbeiter sind freundlich im Umgang mit Kunden</t>
  </si>
  <si>
    <t>7. Die Verpackung des Produkts ist umweltschonend gestaltet</t>
  </si>
  <si>
    <t>8. Die Gestaltung des Produkts berücksichtigt Umweltschutzaspekte</t>
  </si>
  <si>
    <t>9. Die Abschlussrechnung entsprach dem Angebot</t>
  </si>
  <si>
    <t>10. Ich würde den Betrieb jederzeit weiter empfehlen</t>
  </si>
  <si>
    <t>Wenn Sie uns noch etwas mitteilen möchten, haben Sie hier Platz dafür:</t>
  </si>
  <si>
    <t>Auswertung des Kundenfragebogens</t>
  </si>
  <si>
    <t>Auswertung einzelne Frage Ø</t>
  </si>
  <si>
    <t>Kunde 1</t>
  </si>
  <si>
    <t>Kunde 2</t>
  </si>
  <si>
    <t>Kunde 3</t>
  </si>
  <si>
    <t>Kunde 4</t>
  </si>
  <si>
    <t>Kunde 5</t>
  </si>
  <si>
    <t>Umweltverträglichkeit unserer Produkte</t>
  </si>
  <si>
    <t>Produktmaterial</t>
  </si>
  <si>
    <t>erfüllt</t>
  </si>
  <si>
    <t>z.T. erfüllt</t>
  </si>
  <si>
    <t>nicht erfüllt</t>
  </si>
  <si>
    <t>nicht anwendbar</t>
  </si>
  <si>
    <t>Herkunft der wichtigsten Rohstoffe ist bekannt</t>
  </si>
  <si>
    <t>Verwendung lösemittelfreier Materialien</t>
  </si>
  <si>
    <t>Reduzierung der Materialvielfalt</t>
  </si>
  <si>
    <t>Verwendung recyclingfähiger Materialien</t>
  </si>
  <si>
    <t>Produkteigenschaft</t>
  </si>
  <si>
    <t>Haltbarkeit/Langlebigkeit</t>
  </si>
  <si>
    <t>geringer Energie-/Wasserverbrauch</t>
  </si>
  <si>
    <t>Wartung/Pflege</t>
  </si>
  <si>
    <t>Mit umweltverträglichen Mitteln pflegbar</t>
  </si>
  <si>
    <t>Einfache De-/Montierbarkeit</t>
  </si>
  <si>
    <t>Austauschfähigkeit</t>
  </si>
  <si>
    <t>Reparierbarkeit</t>
  </si>
  <si>
    <t>Wartungsfreundlicheit</t>
  </si>
  <si>
    <t>Verpackung</t>
  </si>
  <si>
    <t>Reduzierung der Verpackungsmengen</t>
  </si>
  <si>
    <t>Verwendung umweltverträglicher / recyclingfähiger Verpackungsmaterialien</t>
  </si>
  <si>
    <t>Rücknahmesysteme für Verpackungen</t>
  </si>
  <si>
    <t>Mehrwegverpackungen</t>
  </si>
  <si>
    <t>Entsorgung</t>
  </si>
  <si>
    <t>Recyclingfähigkeit</t>
  </si>
  <si>
    <t>Erzeugung abfallarmer Produkte</t>
  </si>
  <si>
    <t>7-2</t>
  </si>
  <si>
    <t>7-3</t>
  </si>
  <si>
    <t>7-4</t>
  </si>
  <si>
    <t>Kundenzufriedenheit</t>
  </si>
  <si>
    <t>Reklamation</t>
  </si>
  <si>
    <t>Produktqualität</t>
  </si>
  <si>
    <t>Kunde 6</t>
  </si>
  <si>
    <t>Kunde 7</t>
  </si>
  <si>
    <t>Kunde 8</t>
  </si>
  <si>
    <t>Kunde 9</t>
  </si>
  <si>
    <t>Kunde 10</t>
  </si>
  <si>
    <t>Kunde 11</t>
  </si>
  <si>
    <t>Kunde 12</t>
  </si>
  <si>
    <t>Kunde 13</t>
  </si>
  <si>
    <t>Kunde 14</t>
  </si>
  <si>
    <t>Kunde 15</t>
  </si>
  <si>
    <t>Kunde 16</t>
  </si>
  <si>
    <t>Kunde 17</t>
  </si>
  <si>
    <t>Kunde 18</t>
  </si>
  <si>
    <t>Kunde 19</t>
  </si>
  <si>
    <t>Kunde 20</t>
  </si>
  <si>
    <t>Gesamtzufriedenheit Kunde Ø:</t>
  </si>
  <si>
    <t>= 4</t>
  </si>
  <si>
    <t>= 3</t>
  </si>
  <si>
    <t>= 2</t>
  </si>
  <si>
    <t>= 1</t>
  </si>
  <si>
    <t>Reklamation von (Kunde):</t>
  </si>
  <si>
    <t>Ansprechpartner (Name, Tel., e-mail):</t>
  </si>
  <si>
    <t>erfasst am:</t>
  </si>
  <si>
    <t>erfasst durch:</t>
  </si>
  <si>
    <t>Eingeleitete Sofortmaßnahme:</t>
  </si>
  <si>
    <t>Unterrichtung des Kunden am:_____________ durch:____________________</t>
  </si>
  <si>
    <t>Korrekturmaßnahme zur Vermeidung der Wiederholung des Problems:</t>
  </si>
  <si>
    <t>Festgelegt durch</t>
  </si>
  <si>
    <t>Verantwortlich für Umsetzung</t>
  </si>
  <si>
    <t>Umzusetzen bis:</t>
  </si>
  <si>
    <t xml:space="preserve">Korrekturmaßnahme umgesetzt: </t>
  </si>
  <si>
    <t>Ja</t>
  </si>
  <si>
    <t>Nein</t>
  </si>
  <si>
    <t>Datum, Unterschrift:</t>
  </si>
  <si>
    <t xml:space="preserve">Wirksamkeit geprüft: </t>
  </si>
  <si>
    <t>Bemerkungen/Sonstiges:</t>
  </si>
  <si>
    <t>Verwendung schadstoff- und gefahrstoffarmer Materialien (z.B. keine Schwermetalle, PVC-Beschichtungen)</t>
  </si>
  <si>
    <t>Verwendung von recyceltem Material (z.B. Recyclingpapier)</t>
  </si>
  <si>
    <t>Multifunktionalität</t>
  </si>
  <si>
    <t>Modularer Aufbau / Erweiterbarkeit</t>
  </si>
  <si>
    <t>Kläranlagenverträgliche Substanzen</t>
  </si>
  <si>
    <t>Biologisch schnell abbaubare Substanzen</t>
  </si>
  <si>
    <t>Gefahrene Kilometer (Diesel)</t>
  </si>
  <si>
    <t>Gefahrene Kilometer (Benzin)</t>
  </si>
  <si>
    <t>km</t>
  </si>
  <si>
    <r>
      <t>Die CO</t>
    </r>
    <r>
      <rPr>
        <b/>
        <vertAlign val="subscript"/>
        <sz val="12"/>
        <rFont val="Arial"/>
        <family val="2"/>
      </rPr>
      <t>2</t>
    </r>
    <r>
      <rPr>
        <b/>
        <sz val="12"/>
        <rFont val="Arial"/>
        <family val="2"/>
      </rPr>
      <t>-Emissionen werden automatisch berechnet !</t>
    </r>
  </si>
  <si>
    <t>Lieber Kunde,
was wären wir schon ohne Sie? Sie haben uns als Kunde Ihr Vertrauen geschenkt und wir hoffen, dass Sie zufrieden mit uns sind. Aber wir wollen es nicht bei der Hoffnung belassen und uns ganz und gar auf Ihre Wünsche einstellen.
Deshalb bitten wir Sie, uns die nachfolgenden Fragen zu beantworten.</t>
  </si>
  <si>
    <t>Umwelthandbuch 7-3 Reklamationsbericht</t>
  </si>
  <si>
    <t>x</t>
  </si>
  <si>
    <t>Herr Stein</t>
  </si>
  <si>
    <t>13.11.2005</t>
  </si>
  <si>
    <t>Frau Klein</t>
  </si>
  <si>
    <r>
      <t xml:space="preserve">Beschreibung der Reklamation: </t>
    </r>
    <r>
      <rPr>
        <sz val="12"/>
        <rFont val="CG Omega"/>
        <family val="2"/>
      </rPr>
      <t>falsche Lieferung</t>
    </r>
  </si>
  <si>
    <r>
      <t xml:space="preserve">Ursache des Problems, das zur Reklamation führte: </t>
    </r>
    <r>
      <rPr>
        <sz val="12"/>
        <rFont val="CG Omega"/>
        <family val="2"/>
      </rPr>
      <t>falsche Kennzeichnung im Versand</t>
    </r>
  </si>
  <si>
    <t>Anweisungen zur Kennzeichnung der Versandware einführen</t>
  </si>
  <si>
    <t>Produkt: Schaukelpferd</t>
  </si>
  <si>
    <t>Ihre Mitarbeiter sind sehr unfreundlich.</t>
  </si>
  <si>
    <t>Ich bin sehr zufrieden mit Ihre Ware, vor allem das alles so schnell geklappt hat.</t>
  </si>
  <si>
    <r>
      <t>m</t>
    </r>
    <r>
      <rPr>
        <vertAlign val="superscript"/>
        <sz val="12"/>
        <rFont val="Arial"/>
        <family val="2"/>
      </rPr>
      <t>2</t>
    </r>
  </si>
  <si>
    <t>d</t>
  </si>
  <si>
    <t>Insgesamt haben wir mit unseren oben genannten Maßnahmen folgende Kosten eingespart:</t>
  </si>
  <si>
    <t>Restmüll</t>
  </si>
  <si>
    <t>Restmüllmenge</t>
  </si>
  <si>
    <t>Restmüllmenge pro Mitarbeiter und Tag</t>
  </si>
  <si>
    <t>l/Mitarbeiter*d</t>
  </si>
  <si>
    <t>Mitte 16</t>
  </si>
  <si>
    <t>Mitte 17</t>
  </si>
  <si>
    <t>Ende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</si>
</sst>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
  </numFmts>
  <fonts count="47">
    <font>
      <sz val="10"/>
      <name val="Arial"/>
    </font>
    <font>
      <b/>
      <sz val="10"/>
      <name val="Arial"/>
      <family val="2"/>
    </font>
    <font>
      <sz val="12"/>
      <name val="Arial"/>
      <family val="2"/>
    </font>
    <font>
      <b/>
      <sz val="12"/>
      <name val="Arial"/>
      <family val="2"/>
    </font>
    <font>
      <sz val="10"/>
      <name val="Arial"/>
      <family val="2"/>
    </font>
    <font>
      <u/>
      <sz val="10"/>
      <color indexed="12"/>
      <name val="Arial"/>
    </font>
    <font>
      <sz val="10"/>
      <color indexed="10"/>
      <name val="Arial"/>
      <family val="2"/>
    </font>
    <font>
      <sz val="12"/>
      <color indexed="10"/>
      <name val="Arial"/>
      <family val="2"/>
    </font>
    <font>
      <sz val="14"/>
      <name val="Arial"/>
      <family val="2"/>
    </font>
    <font>
      <b/>
      <sz val="12"/>
      <color indexed="81"/>
      <name val="CG Omega"/>
      <family val="2"/>
    </font>
    <font>
      <b/>
      <vertAlign val="subscript"/>
      <sz val="12"/>
      <color indexed="81"/>
      <name val="CG Omega"/>
      <family val="2"/>
    </font>
    <font>
      <sz val="8"/>
      <color indexed="81"/>
      <name val="Tahoma"/>
    </font>
    <font>
      <sz val="12"/>
      <color indexed="81"/>
      <name val="CG Omega"/>
      <family val="2"/>
    </font>
    <font>
      <b/>
      <sz val="12"/>
      <color indexed="81"/>
      <name val="Arial"/>
      <family val="2"/>
    </font>
    <font>
      <b/>
      <sz val="16"/>
      <name val="Arial"/>
      <family val="2"/>
    </font>
    <font>
      <b/>
      <sz val="14"/>
      <name val="Arial"/>
      <family val="2"/>
    </font>
    <font>
      <b/>
      <sz val="11"/>
      <name val="Arial"/>
      <family val="2"/>
    </font>
    <font>
      <sz val="11"/>
      <name val="Arial"/>
      <family val="2"/>
    </font>
    <font>
      <b/>
      <vertAlign val="subscript"/>
      <sz val="14"/>
      <name val="Arial"/>
      <family val="2"/>
    </font>
    <font>
      <vertAlign val="subscript"/>
      <sz val="12"/>
      <name val="Arial"/>
      <family val="2"/>
    </font>
    <font>
      <b/>
      <sz val="8"/>
      <color indexed="81"/>
      <name val="Tahoma"/>
    </font>
    <font>
      <i/>
      <sz val="10"/>
      <name val="Arial"/>
      <family val="2"/>
    </font>
    <font>
      <vertAlign val="subscript"/>
      <sz val="11"/>
      <name val="Arial"/>
      <family val="2"/>
    </font>
    <font>
      <b/>
      <sz val="22"/>
      <name val="Arial"/>
      <family val="2"/>
    </font>
    <font>
      <sz val="22"/>
      <name val="Arial"/>
      <family val="2"/>
    </font>
    <font>
      <b/>
      <i/>
      <sz val="10"/>
      <name val="Arial"/>
      <family val="2"/>
    </font>
    <font>
      <vertAlign val="superscript"/>
      <sz val="10"/>
      <name val="Arial"/>
      <family val="2"/>
    </font>
    <font>
      <b/>
      <vertAlign val="subscript"/>
      <sz val="10"/>
      <name val="Arial"/>
      <family val="2"/>
    </font>
    <font>
      <sz val="12"/>
      <color indexed="8"/>
      <name val="Arial"/>
      <family val="2"/>
    </font>
    <font>
      <sz val="12"/>
      <name val="Arial"/>
    </font>
    <font>
      <sz val="12"/>
      <name val="Wingdings 3"/>
      <family val="1"/>
      <charset val="2"/>
    </font>
    <font>
      <b/>
      <sz val="24"/>
      <name val="Arial"/>
      <family val="2"/>
    </font>
    <font>
      <sz val="20"/>
      <name val="Arial"/>
      <family val="2"/>
    </font>
    <font>
      <b/>
      <sz val="20"/>
      <name val="Arial"/>
      <family val="2"/>
    </font>
    <font>
      <sz val="16"/>
      <name val="Arial"/>
      <family val="2"/>
    </font>
    <font>
      <b/>
      <sz val="36"/>
      <name val="Arial"/>
      <family val="2"/>
    </font>
    <font>
      <b/>
      <sz val="28"/>
      <name val="Arial"/>
      <family val="2"/>
    </font>
    <font>
      <sz val="26"/>
      <name val="Arial"/>
      <family val="2"/>
    </font>
    <font>
      <b/>
      <sz val="20"/>
      <color indexed="10"/>
      <name val="Arial"/>
      <family val="2"/>
    </font>
    <font>
      <b/>
      <sz val="12"/>
      <name val="CG Omega"/>
      <family val="2"/>
    </font>
    <font>
      <sz val="12"/>
      <name val="CG Omega"/>
      <family val="2"/>
    </font>
    <font>
      <sz val="8"/>
      <name val="Arial"/>
      <family val="2"/>
    </font>
    <font>
      <b/>
      <sz val="8"/>
      <name val="CG Omega"/>
      <family val="2"/>
    </font>
    <font>
      <sz val="8"/>
      <name val="CG Omega"/>
      <family val="2"/>
    </font>
    <font>
      <sz val="28"/>
      <name val="Arial"/>
      <family val="2"/>
    </font>
    <font>
      <b/>
      <vertAlign val="subscript"/>
      <sz val="12"/>
      <name val="Arial"/>
      <family val="2"/>
    </font>
    <font>
      <vertAlign val="superscript"/>
      <sz val="12"/>
      <name val="Arial"/>
      <family val="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93">
    <xf numFmtId="0" fontId="0" fillId="0" borderId="0" xfId="0"/>
    <xf numFmtId="0" fontId="0" fillId="2" borderId="0" xfId="0" applyFill="1"/>
    <xf numFmtId="0" fontId="3" fillId="3" borderId="0" xfId="0" applyFont="1" applyFill="1"/>
    <xf numFmtId="0" fontId="2" fillId="0" borderId="0" xfId="0" applyFont="1"/>
    <xf numFmtId="0" fontId="2" fillId="0" borderId="0" xfId="0" applyFont="1" applyAlignment="1"/>
    <xf numFmtId="0" fontId="2" fillId="0" borderId="0" xfId="0" applyFont="1" applyFill="1"/>
    <xf numFmtId="49" fontId="4" fillId="0" borderId="0" xfId="0" applyNumberFormat="1" applyFont="1" applyFill="1"/>
    <xf numFmtId="0" fontId="4" fillId="0" borderId="0" xfId="0" applyFont="1" applyFill="1"/>
    <xf numFmtId="0" fontId="3" fillId="0" borderId="0" xfId="0" applyFont="1" applyFill="1"/>
    <xf numFmtId="0" fontId="4" fillId="0" borderId="1" xfId="0" applyFont="1" applyBorder="1" applyAlignment="1">
      <alignment wrapText="1"/>
    </xf>
    <xf numFmtId="0" fontId="4" fillId="0" borderId="1" xfId="0" applyFont="1" applyBorder="1" applyAlignment="1"/>
    <xf numFmtId="0" fontId="4" fillId="0" borderId="0" xfId="0" applyFont="1"/>
    <xf numFmtId="0" fontId="4" fillId="0" borderId="0" xfId="0" applyFont="1" applyAlignment="1">
      <alignment horizontal="center"/>
    </xf>
    <xf numFmtId="0" fontId="1" fillId="0" borderId="0" xfId="0" applyFont="1"/>
    <xf numFmtId="1" fontId="4" fillId="0" borderId="0" xfId="0" applyNumberFormat="1" applyFont="1"/>
    <xf numFmtId="0" fontId="2" fillId="0" borderId="0" xfId="0" applyFont="1" applyBorder="1"/>
    <xf numFmtId="0" fontId="4" fillId="0" borderId="0" xfId="0" applyFont="1" applyFill="1" applyBorder="1" applyAlignment="1">
      <alignment vertical="top"/>
    </xf>
    <xf numFmtId="0" fontId="4" fillId="0" borderId="1" xfId="0" applyFont="1" applyFill="1" applyBorder="1" applyAlignment="1">
      <alignment wrapText="1"/>
    </xf>
    <xf numFmtId="0" fontId="4" fillId="0" borderId="1" xfId="0" applyFont="1" applyFill="1" applyBorder="1" applyAlignment="1"/>
    <xf numFmtId="2" fontId="4" fillId="4" borderId="1" xfId="0" applyNumberFormat="1" applyFont="1" applyFill="1" applyBorder="1" applyAlignment="1"/>
    <xf numFmtId="2" fontId="4" fillId="0" borderId="1" xfId="0" applyNumberFormat="1" applyFont="1" applyFill="1" applyBorder="1"/>
    <xf numFmtId="0" fontId="6" fillId="0" borderId="0" xfId="0" applyFont="1" applyFill="1"/>
    <xf numFmtId="0" fontId="7" fillId="0" borderId="0" xfId="0" applyFont="1" applyFill="1"/>
    <xf numFmtId="0" fontId="8" fillId="0" borderId="0" xfId="0" applyFont="1"/>
    <xf numFmtId="0" fontId="1" fillId="0" borderId="0" xfId="0" applyFont="1" applyFill="1"/>
    <xf numFmtId="49" fontId="4" fillId="0" borderId="0" xfId="0" applyNumberFormat="1" applyFont="1"/>
    <xf numFmtId="0" fontId="16" fillId="0" borderId="1" xfId="0" applyFont="1" applyFill="1" applyBorder="1" applyAlignment="1">
      <alignment horizontal="center" vertical="center"/>
    </xf>
    <xf numFmtId="0" fontId="16" fillId="0" borderId="1" xfId="0" applyFont="1" applyFill="1" applyBorder="1" applyAlignment="1">
      <alignment vertical="center"/>
    </xf>
    <xf numFmtId="0" fontId="3" fillId="0" borderId="1" xfId="0" applyFont="1" applyFill="1" applyBorder="1" applyAlignment="1">
      <alignment horizontal="center" wrapText="1"/>
    </xf>
    <xf numFmtId="0" fontId="3" fillId="0" borderId="1" xfId="0" applyFont="1" applyFill="1" applyBorder="1" applyAlignment="1">
      <alignment wrapText="1"/>
    </xf>
    <xf numFmtId="0" fontId="2" fillId="5" borderId="1" xfId="0" applyFont="1" applyFill="1" applyBorder="1" applyAlignment="1">
      <alignment wrapText="1"/>
    </xf>
    <xf numFmtId="0" fontId="2" fillId="5" borderId="1" xfId="0" applyFont="1" applyFill="1" applyBorder="1" applyAlignment="1"/>
    <xf numFmtId="3" fontId="17" fillId="6" borderId="1" xfId="0" applyNumberFormat="1" applyFont="1" applyFill="1" applyBorder="1" applyAlignment="1"/>
    <xf numFmtId="3" fontId="17" fillId="3" borderId="1" xfId="0" applyNumberFormat="1" applyFont="1" applyFill="1" applyBorder="1" applyAlignment="1"/>
    <xf numFmtId="0" fontId="17" fillId="0" borderId="0" xfId="0" applyFont="1" applyBorder="1" applyAlignment="1"/>
    <xf numFmtId="3" fontId="17" fillId="0" borderId="0" xfId="0" applyNumberFormat="1" applyFont="1" applyFill="1" applyBorder="1" applyAlignment="1"/>
    <xf numFmtId="1" fontId="4" fillId="4" borderId="1" xfId="0" applyNumberFormat="1" applyFont="1" applyFill="1" applyBorder="1"/>
    <xf numFmtId="0" fontId="3" fillId="0" borderId="2" xfId="0" applyFont="1" applyFill="1" applyBorder="1" applyAlignment="1">
      <alignment horizontal="center" wrapText="1"/>
    </xf>
    <xf numFmtId="0" fontId="2" fillId="0" borderId="1" xfId="0" applyFont="1" applyFill="1" applyBorder="1"/>
    <xf numFmtId="0" fontId="2" fillId="0" borderId="3" xfId="0" applyFont="1" applyFill="1" applyBorder="1" applyAlignment="1">
      <alignment horizontal="center" wrapText="1"/>
    </xf>
    <xf numFmtId="0" fontId="2" fillId="5" borderId="1" xfId="0" applyFont="1" applyFill="1" applyBorder="1" applyAlignment="1">
      <alignment horizontal="center"/>
    </xf>
    <xf numFmtId="3" fontId="2" fillId="5" borderId="1" xfId="0" applyNumberFormat="1" applyFont="1" applyFill="1" applyBorder="1" applyAlignment="1">
      <alignment horizontal="right"/>
    </xf>
    <xf numFmtId="0" fontId="2" fillId="5" borderId="1" xfId="0" applyFont="1" applyFill="1" applyBorder="1" applyAlignment="1">
      <alignment vertical="center" wrapText="1"/>
    </xf>
    <xf numFmtId="0" fontId="3" fillId="5" borderId="1" xfId="0" applyFont="1" applyFill="1" applyBorder="1" applyAlignment="1">
      <alignment horizontal="left" vertical="center" wrapText="1"/>
    </xf>
    <xf numFmtId="3" fontId="2" fillId="6" borderId="1" xfId="0" applyNumberFormat="1" applyFont="1" applyFill="1" applyBorder="1" applyAlignment="1">
      <alignment horizontal="right"/>
    </xf>
    <xf numFmtId="3" fontId="2" fillId="3" borderId="1" xfId="0" applyNumberFormat="1" applyFont="1" applyFill="1" applyBorder="1" applyAlignment="1">
      <alignment horizontal="right"/>
    </xf>
    <xf numFmtId="1" fontId="2" fillId="5" borderId="1" xfId="0" applyNumberFormat="1" applyFont="1" applyFill="1" applyBorder="1"/>
    <xf numFmtId="3" fontId="2" fillId="5" borderId="1" xfId="0" applyNumberFormat="1" applyFont="1" applyFill="1" applyBorder="1" applyAlignment="1">
      <alignment horizontal="center"/>
    </xf>
    <xf numFmtId="1" fontId="2" fillId="5" borderId="1" xfId="0" applyNumberFormat="1" applyFont="1" applyFill="1" applyBorder="1" applyAlignment="1">
      <alignment horizontal="right"/>
    </xf>
    <xf numFmtId="3" fontId="2" fillId="6" borderId="1" xfId="0" applyNumberFormat="1" applyFont="1" applyFill="1" applyBorder="1" applyAlignment="1">
      <alignment horizontal="right" wrapText="1"/>
    </xf>
    <xf numFmtId="3" fontId="2" fillId="3" borderId="1" xfId="0" applyNumberFormat="1" applyFont="1" applyFill="1" applyBorder="1" applyAlignment="1">
      <alignment horizontal="right" wrapText="1"/>
    </xf>
    <xf numFmtId="0" fontId="2" fillId="5" borderId="3" xfId="0" applyFont="1" applyFill="1" applyBorder="1" applyAlignment="1">
      <alignment horizontal="center"/>
    </xf>
    <xf numFmtId="0" fontId="15" fillId="0" borderId="4" xfId="0" applyFont="1" applyFill="1" applyBorder="1" applyAlignment="1">
      <alignment horizontal="left" wrapText="1"/>
    </xf>
    <xf numFmtId="181" fontId="2" fillId="5" borderId="1" xfId="0" applyNumberFormat="1" applyFont="1" applyFill="1" applyBorder="1" applyAlignment="1">
      <alignment horizontal="left" vertical="center"/>
    </xf>
    <xf numFmtId="0" fontId="2" fillId="0" borderId="5" xfId="0" applyFont="1" applyFill="1" applyBorder="1" applyAlignment="1">
      <alignment vertical="center" wrapText="1"/>
    </xf>
    <xf numFmtId="0" fontId="4" fillId="0" borderId="5" xfId="0" applyFont="1" applyBorder="1" applyAlignment="1">
      <alignment vertical="center" wrapText="1"/>
    </xf>
    <xf numFmtId="0" fontId="15" fillId="0" borderId="5" xfId="0" applyFont="1" applyFill="1" applyBorder="1" applyAlignment="1">
      <alignment vertic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15" fillId="0" borderId="1" xfId="0" applyFont="1" applyFill="1" applyBorder="1" applyAlignment="1">
      <alignment vertical="center" wrapText="1"/>
    </xf>
    <xf numFmtId="0" fontId="2" fillId="0" borderId="1" xfId="0" applyFont="1" applyFill="1" applyBorder="1" applyAlignment="1">
      <alignment horizontal="center"/>
    </xf>
    <xf numFmtId="3" fontId="2" fillId="5" borderId="4" xfId="0" applyNumberFormat="1" applyFont="1" applyFill="1" applyBorder="1" applyAlignment="1">
      <alignment horizontal="right"/>
    </xf>
    <xf numFmtId="3" fontId="2" fillId="0" borderId="1" xfId="0" applyNumberFormat="1" applyFont="1" applyFill="1" applyBorder="1" applyAlignment="1">
      <alignment horizontal="center" wrapText="1"/>
    </xf>
    <xf numFmtId="0" fontId="17" fillId="0" borderId="8" xfId="0" applyFont="1" applyBorder="1" applyAlignment="1">
      <alignment wrapText="1"/>
    </xf>
    <xf numFmtId="3" fontId="17" fillId="0" borderId="9" xfId="0" applyNumberFormat="1" applyFont="1" applyFill="1" applyBorder="1" applyAlignment="1"/>
    <xf numFmtId="0" fontId="3" fillId="0" borderId="1" xfId="0" applyFont="1" applyFill="1" applyBorder="1"/>
    <xf numFmtId="0" fontId="3" fillId="0" borderId="4" xfId="0" applyFont="1" applyFill="1" applyBorder="1" applyAlignment="1">
      <alignment horizontal="left" vertical="center" wrapText="1"/>
    </xf>
    <xf numFmtId="0" fontId="3" fillId="0" borderId="8" xfId="0" applyFont="1" applyFill="1" applyBorder="1" applyAlignment="1">
      <alignment horizontal="center"/>
    </xf>
    <xf numFmtId="0" fontId="4" fillId="5" borderId="5" xfId="0" applyFont="1" applyFill="1" applyBorder="1"/>
    <xf numFmtId="0" fontId="4" fillId="5" borderId="3" xfId="0" applyFont="1" applyFill="1" applyBorder="1"/>
    <xf numFmtId="0" fontId="3" fillId="5" borderId="6" xfId="0" applyFont="1" applyFill="1" applyBorder="1" applyAlignment="1">
      <alignment horizontal="center" vertical="top" wrapText="1"/>
    </xf>
    <xf numFmtId="0" fontId="3" fillId="5" borderId="6" xfId="0" applyFont="1" applyFill="1" applyBorder="1" applyAlignment="1">
      <alignment vertical="top"/>
    </xf>
    <xf numFmtId="0" fontId="17" fillId="5" borderId="1" xfId="0" applyFont="1" applyFill="1" applyBorder="1"/>
    <xf numFmtId="0" fontId="17" fillId="3" borderId="1" xfId="0" applyFont="1" applyFill="1" applyBorder="1"/>
    <xf numFmtId="14" fontId="17" fillId="6" borderId="1" xfId="0" applyNumberFormat="1" applyFont="1" applyFill="1" applyBorder="1" applyAlignment="1">
      <alignment horizontal="right" wrapText="1"/>
    </xf>
    <xf numFmtId="0" fontId="17" fillId="3" borderId="1" xfId="0" applyFont="1" applyFill="1" applyBorder="1" applyAlignment="1">
      <alignment horizontal="right"/>
    </xf>
    <xf numFmtId="0" fontId="17" fillId="6" borderId="1" xfId="0" applyFont="1" applyFill="1" applyBorder="1" applyAlignment="1">
      <alignment horizontal="right"/>
    </xf>
    <xf numFmtId="0" fontId="4" fillId="5" borderId="1" xfId="0" applyFont="1" applyFill="1" applyBorder="1"/>
    <xf numFmtId="0" fontId="4" fillId="3" borderId="1" xfId="0" applyFont="1" applyFill="1" applyBorder="1"/>
    <xf numFmtId="0" fontId="4" fillId="6" borderId="1" xfId="0" applyFont="1" applyFill="1" applyBorder="1"/>
    <xf numFmtId="0" fontId="4" fillId="3" borderId="1" xfId="0" applyFont="1" applyFill="1" applyBorder="1" applyProtection="1">
      <protection locked="0"/>
    </xf>
    <xf numFmtId="0" fontId="4" fillId="5" borderId="4" xfId="0" applyFont="1" applyFill="1" applyBorder="1"/>
    <xf numFmtId="0" fontId="1" fillId="5" borderId="4" xfId="0" applyFont="1" applyFill="1" applyBorder="1"/>
    <xf numFmtId="0" fontId="17" fillId="5" borderId="1" xfId="0" applyFont="1" applyFill="1" applyBorder="1" applyAlignment="1">
      <alignment wrapText="1"/>
    </xf>
    <xf numFmtId="0" fontId="17" fillId="3" borderId="1" xfId="0" applyFont="1" applyFill="1" applyBorder="1" applyAlignment="1">
      <alignment vertical="top" wrapText="1"/>
    </xf>
    <xf numFmtId="0" fontId="17" fillId="3" borderId="1" xfId="0" applyFont="1" applyFill="1" applyBorder="1" applyAlignment="1">
      <alignment horizontal="right" wrapText="1"/>
    </xf>
    <xf numFmtId="0" fontId="17" fillId="3" borderId="1" xfId="0" applyFont="1" applyFill="1" applyBorder="1" applyAlignment="1">
      <alignment wrapText="1"/>
    </xf>
    <xf numFmtId="14" fontId="17" fillId="6" borderId="1" xfId="0" applyNumberFormat="1" applyFont="1" applyFill="1" applyBorder="1" applyAlignment="1">
      <alignment horizontal="right"/>
    </xf>
    <xf numFmtId="0" fontId="4" fillId="5" borderId="1" xfId="0" applyFont="1" applyFill="1" applyBorder="1" applyAlignment="1">
      <alignment wrapText="1"/>
    </xf>
    <xf numFmtId="49" fontId="3" fillId="5" borderId="10" xfId="0" applyNumberFormat="1" applyFont="1" applyFill="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49" fontId="2" fillId="0" borderId="10" xfId="1" applyNumberFormat="1" applyFont="1" applyFill="1" applyBorder="1" applyAlignment="1" applyProtection="1">
      <alignment horizontal="center"/>
    </xf>
    <xf numFmtId="49" fontId="2" fillId="0" borderId="12" xfId="1" applyNumberFormat="1" applyFont="1" applyFill="1" applyBorder="1" applyAlignment="1" applyProtection="1">
      <alignment horizontal="center"/>
    </xf>
    <xf numFmtId="0" fontId="15" fillId="5" borderId="4" xfId="0" applyFont="1" applyFill="1" applyBorder="1" applyAlignment="1">
      <alignment vertical="top"/>
    </xf>
    <xf numFmtId="0" fontId="15" fillId="5" borderId="5" xfId="0" applyFont="1" applyFill="1" applyBorder="1" applyAlignment="1">
      <alignment vertical="top"/>
    </xf>
    <xf numFmtId="0" fontId="8" fillId="5" borderId="5" xfId="0" applyFont="1" applyFill="1" applyBorder="1" applyAlignment="1">
      <alignment vertical="top"/>
    </xf>
    <xf numFmtId="0" fontId="8" fillId="5" borderId="3" xfId="0" applyFont="1" applyFill="1" applyBorder="1" applyAlignment="1">
      <alignment vertical="top"/>
    </xf>
    <xf numFmtId="0" fontId="23" fillId="0" borderId="0" xfId="0" applyFont="1" applyAlignment="1" applyProtection="1">
      <alignment horizontal="center"/>
      <protection locked="0"/>
    </xf>
    <xf numFmtId="0" fontId="4" fillId="0" borderId="0" xfId="0" applyFont="1" applyProtection="1">
      <protection locked="0"/>
    </xf>
    <xf numFmtId="0" fontId="4" fillId="0" borderId="0" xfId="0" applyFont="1" applyBorder="1" applyProtection="1">
      <protection locked="0"/>
    </xf>
    <xf numFmtId="0" fontId="16" fillId="0" borderId="0" xfId="0" applyFont="1" applyProtection="1">
      <protection locked="0"/>
    </xf>
    <xf numFmtId="0" fontId="17" fillId="0" borderId="0" xfId="0" applyFont="1" applyProtection="1">
      <protection locked="0"/>
    </xf>
    <xf numFmtId="0" fontId="16" fillId="0" borderId="13" xfId="0" applyFont="1" applyBorder="1" applyProtection="1">
      <protection locked="0"/>
    </xf>
    <xf numFmtId="0" fontId="4" fillId="0" borderId="2" xfId="0" applyFont="1" applyBorder="1" applyProtection="1"/>
    <xf numFmtId="0" fontId="4" fillId="0" borderId="8" xfId="0" applyFont="1" applyBorder="1" applyProtection="1">
      <protection locked="0"/>
    </xf>
    <xf numFmtId="0" fontId="2" fillId="0" borderId="0" xfId="0" applyFont="1" applyProtection="1">
      <protection locked="0"/>
    </xf>
    <xf numFmtId="0" fontId="4" fillId="0" borderId="3" xfId="0" applyFont="1" applyBorder="1" applyProtection="1"/>
    <xf numFmtId="0" fontId="4" fillId="0" borderId="0" xfId="0" applyFont="1" applyAlignment="1" applyProtection="1">
      <alignment horizontal="center"/>
      <protection locked="0"/>
    </xf>
    <xf numFmtId="0" fontId="25" fillId="0" borderId="0" xfId="0" applyFont="1"/>
    <xf numFmtId="0" fontId="4" fillId="0" borderId="0" xfId="0" applyFont="1" applyBorder="1"/>
    <xf numFmtId="0" fontId="23" fillId="0" borderId="0" xfId="0" applyFont="1" applyAlignment="1">
      <alignment horizontal="center"/>
    </xf>
    <xf numFmtId="0" fontId="16" fillId="0" borderId="0" xfId="0" applyFont="1" applyBorder="1"/>
    <xf numFmtId="0" fontId="16" fillId="2" borderId="0" xfId="0" applyFont="1" applyFill="1" applyBorder="1" applyAlignment="1">
      <alignment horizontal="center" vertical="top" wrapText="1"/>
    </xf>
    <xf numFmtId="0" fontId="25" fillId="0" borderId="0" xfId="0" applyFont="1" applyProtection="1">
      <protection locked="0"/>
    </xf>
    <xf numFmtId="0" fontId="5" fillId="0" borderId="0" xfId="1" applyAlignment="1" applyProtection="1">
      <protection locked="0"/>
    </xf>
    <xf numFmtId="0" fontId="4" fillId="0" borderId="0" xfId="0" applyFont="1" applyAlignment="1" applyProtection="1">
      <alignment horizontal="left"/>
      <protection locked="0"/>
    </xf>
    <xf numFmtId="3" fontId="4" fillId="0" borderId="2" xfId="0" applyNumberFormat="1" applyFont="1" applyBorder="1" applyProtection="1"/>
    <xf numFmtId="0" fontId="4" fillId="0" borderId="2" xfId="0" applyFont="1" applyBorder="1" applyAlignment="1" applyProtection="1">
      <alignment wrapText="1" shrinkToFit="1"/>
    </xf>
    <xf numFmtId="0" fontId="4" fillId="0" borderId="2" xfId="0" applyFont="1" applyBorder="1" applyAlignment="1" applyProtection="1">
      <alignment vertical="center" wrapText="1" shrinkToFit="1"/>
    </xf>
    <xf numFmtId="0" fontId="4" fillId="0" borderId="2" xfId="0" applyFont="1" applyBorder="1" applyAlignment="1" applyProtection="1">
      <alignment vertical="center"/>
    </xf>
    <xf numFmtId="3" fontId="4" fillId="0" borderId="2" xfId="0" applyNumberFormat="1" applyFont="1" applyBorder="1" applyAlignment="1" applyProtection="1">
      <alignment vertical="center"/>
    </xf>
    <xf numFmtId="0" fontId="4" fillId="0" borderId="0" xfId="0" applyFont="1" applyBorder="1" applyProtection="1"/>
    <xf numFmtId="4" fontId="4" fillId="0" borderId="1" xfId="0" applyNumberFormat="1" applyFont="1" applyBorder="1" applyProtection="1"/>
    <xf numFmtId="49" fontId="4" fillId="0" borderId="2" xfId="0" applyNumberFormat="1" applyFont="1" applyBorder="1" applyProtection="1"/>
    <xf numFmtId="0" fontId="4" fillId="0" borderId="2" xfId="0" applyFont="1" applyBorder="1" applyAlignment="1" applyProtection="1">
      <alignment horizontal="right"/>
    </xf>
    <xf numFmtId="0" fontId="15" fillId="0" borderId="0" xfId="0" applyFont="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9" fillId="0" borderId="11" xfId="0" applyFont="1" applyBorder="1" applyAlignment="1">
      <alignment horizontal="right"/>
    </xf>
    <xf numFmtId="0" fontId="30" fillId="0" borderId="0" xfId="0" applyFont="1" applyBorder="1" applyAlignment="1">
      <alignment horizontal="center" vertical="top"/>
    </xf>
    <xf numFmtId="0" fontId="29" fillId="0" borderId="0" xfId="0" quotePrefix="1" applyFont="1" applyBorder="1" applyAlignment="1"/>
    <xf numFmtId="0" fontId="29" fillId="0" borderId="0" xfId="0" applyFont="1" applyBorder="1" applyAlignment="1"/>
    <xf numFmtId="0" fontId="29" fillId="0" borderId="17" xfId="0" applyFont="1" applyBorder="1" applyAlignment="1"/>
    <xf numFmtId="0" fontId="30" fillId="0" borderId="0" xfId="0" applyFont="1" applyBorder="1" applyAlignment="1">
      <alignment horizontal="center"/>
    </xf>
    <xf numFmtId="0" fontId="0" fillId="0" borderId="18" xfId="0" applyBorder="1" applyAlignment="1">
      <alignment horizontal="right" wrapText="1"/>
    </xf>
    <xf numFmtId="0" fontId="30" fillId="0" borderId="19" xfId="0" applyFont="1" applyBorder="1" applyAlignment="1">
      <alignment horizontal="center" wrapText="1"/>
    </xf>
    <xf numFmtId="0" fontId="0" fillId="0" borderId="19" xfId="0" quotePrefix="1" applyBorder="1" applyAlignment="1">
      <alignment wrapText="1"/>
    </xf>
    <xf numFmtId="0" fontId="0" fillId="0" borderId="19" xfId="0" applyBorder="1" applyAlignment="1">
      <alignment wrapText="1"/>
    </xf>
    <xf numFmtId="0" fontId="0" fillId="0" borderId="20" xfId="0" applyBorder="1" applyAlignment="1">
      <alignment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horizontal="left" wrapText="1" shrinkToFit="1"/>
    </xf>
    <xf numFmtId="0" fontId="0" fillId="0" borderId="0" xfId="0" applyBorder="1"/>
    <xf numFmtId="0" fontId="32" fillId="0" borderId="0" xfId="0" applyFont="1"/>
    <xf numFmtId="2" fontId="32" fillId="0" borderId="0" xfId="0" applyNumberFormat="1" applyFont="1"/>
    <xf numFmtId="0" fontId="33" fillId="0" borderId="0" xfId="0" applyFont="1"/>
    <xf numFmtId="0" fontId="34" fillId="0" borderId="0" xfId="0" applyFont="1"/>
    <xf numFmtId="0" fontId="35" fillId="0" borderId="0" xfId="0" applyFont="1"/>
    <xf numFmtId="0" fontId="37" fillId="5" borderId="21" xfId="0" applyFont="1" applyFill="1" applyBorder="1" applyAlignment="1">
      <alignment horizontal="center"/>
    </xf>
    <xf numFmtId="0" fontId="31" fillId="0" borderId="13" xfId="0" applyFont="1" applyFill="1" applyBorder="1" applyAlignment="1">
      <alignment horizontal="left" vertical="top"/>
    </xf>
    <xf numFmtId="0" fontId="23" fillId="0" borderId="13" xfId="0" applyFont="1" applyFill="1" applyBorder="1" applyAlignment="1">
      <alignment horizontal="center" vertical="top" wrapText="1"/>
    </xf>
    <xf numFmtId="0" fontId="32" fillId="5" borderId="22" xfId="0" applyFont="1" applyFill="1" applyBorder="1" applyAlignment="1">
      <alignment horizontal="center" vertical="center"/>
    </xf>
    <xf numFmtId="0" fontId="32" fillId="5" borderId="23" xfId="0" applyFont="1" applyFill="1" applyBorder="1" applyAlignment="1">
      <alignment horizontal="center" vertical="center"/>
    </xf>
    <xf numFmtId="0" fontId="32" fillId="5" borderId="24" xfId="0" applyFont="1" applyFill="1" applyBorder="1" applyAlignment="1">
      <alignment horizontal="center" vertical="center"/>
    </xf>
    <xf numFmtId="0" fontId="32" fillId="5" borderId="25" xfId="0" applyFont="1" applyFill="1" applyBorder="1" applyAlignment="1">
      <alignment horizontal="center" vertical="center"/>
    </xf>
    <xf numFmtId="0" fontId="32" fillId="5" borderId="26" xfId="0" applyFont="1" applyFill="1" applyBorder="1" applyAlignment="1">
      <alignment wrapText="1"/>
    </xf>
    <xf numFmtId="2" fontId="32" fillId="5" borderId="27" xfId="0" applyNumberFormat="1" applyFont="1" applyFill="1" applyBorder="1" applyAlignment="1">
      <alignment horizontal="center" vertical="center" wrapText="1"/>
    </xf>
    <xf numFmtId="2" fontId="32" fillId="0" borderId="28" xfId="0" applyNumberFormat="1" applyFont="1" applyFill="1" applyBorder="1" applyAlignment="1">
      <alignment horizontal="center" vertical="center" wrapText="1"/>
    </xf>
    <xf numFmtId="1" fontId="32" fillId="6" borderId="29" xfId="0" applyNumberFormat="1" applyFont="1" applyFill="1" applyBorder="1" applyAlignment="1">
      <alignment horizontal="center" vertical="center" wrapText="1"/>
    </xf>
    <xf numFmtId="1" fontId="32" fillId="3" borderId="30" xfId="0" applyNumberFormat="1" applyFont="1" applyFill="1" applyBorder="1" applyAlignment="1">
      <alignment horizontal="center" vertical="center" wrapText="1"/>
    </xf>
    <xf numFmtId="1" fontId="32" fillId="6" borderId="30" xfId="0" applyNumberFormat="1" applyFont="1" applyFill="1" applyBorder="1" applyAlignment="1">
      <alignment horizontal="center" vertical="center" wrapText="1"/>
    </xf>
    <xf numFmtId="1" fontId="32" fillId="3" borderId="31" xfId="0" applyNumberFormat="1" applyFont="1" applyFill="1" applyBorder="1" applyAlignment="1">
      <alignment horizontal="center" vertical="center" wrapText="1"/>
    </xf>
    <xf numFmtId="2" fontId="32" fillId="5" borderId="26" xfId="0" applyNumberFormat="1" applyFont="1" applyFill="1" applyBorder="1" applyAlignment="1">
      <alignment horizontal="center" vertical="center" wrapText="1"/>
    </xf>
    <xf numFmtId="2" fontId="32" fillId="0" borderId="26" xfId="0" applyNumberFormat="1" applyFont="1" applyFill="1" applyBorder="1" applyAlignment="1">
      <alignment horizontal="center" vertical="center" wrapText="1"/>
    </xf>
    <xf numFmtId="1" fontId="32" fillId="6" borderId="10" xfId="0" applyNumberFormat="1" applyFont="1" applyFill="1" applyBorder="1" applyAlignment="1">
      <alignment horizontal="center" vertical="center" wrapText="1"/>
    </xf>
    <xf numFmtId="1" fontId="32" fillId="3" borderId="1" xfId="0" applyNumberFormat="1" applyFont="1" applyFill="1" applyBorder="1" applyAlignment="1">
      <alignment horizontal="center" vertical="center" wrapText="1"/>
    </xf>
    <xf numFmtId="1" fontId="32" fillId="6" borderId="1" xfId="0" applyNumberFormat="1" applyFont="1" applyFill="1" applyBorder="1" applyAlignment="1">
      <alignment horizontal="center" vertical="center" wrapText="1"/>
    </xf>
    <xf numFmtId="1" fontId="32" fillId="3" borderId="32" xfId="0" applyNumberFormat="1" applyFont="1" applyFill="1" applyBorder="1" applyAlignment="1">
      <alignment horizontal="center" vertical="center" wrapText="1"/>
    </xf>
    <xf numFmtId="2" fontId="32" fillId="5" borderId="33" xfId="0" applyNumberFormat="1" applyFont="1" applyFill="1" applyBorder="1" applyAlignment="1">
      <alignment horizontal="center" vertical="center" wrapText="1"/>
    </xf>
    <xf numFmtId="2" fontId="32" fillId="0" borderId="33" xfId="0" applyNumberFormat="1" applyFont="1" applyFill="1" applyBorder="1" applyAlignment="1">
      <alignment horizontal="center" vertical="center" wrapText="1"/>
    </xf>
    <xf numFmtId="1" fontId="32" fillId="6" borderId="12" xfId="0" applyNumberFormat="1" applyFont="1" applyFill="1" applyBorder="1" applyAlignment="1">
      <alignment horizontal="center" vertical="center" wrapText="1"/>
    </xf>
    <xf numFmtId="1" fontId="32" fillId="3" borderId="21" xfId="0" applyNumberFormat="1" applyFont="1" applyFill="1" applyBorder="1" applyAlignment="1">
      <alignment horizontal="center" vertical="center" wrapText="1"/>
    </xf>
    <xf numFmtId="1" fontId="32" fillId="6" borderId="21" xfId="0" applyNumberFormat="1" applyFont="1" applyFill="1" applyBorder="1" applyAlignment="1">
      <alignment horizontal="center" vertical="center" wrapText="1"/>
    </xf>
    <xf numFmtId="1" fontId="32" fillId="3" borderId="34" xfId="0" applyNumberFormat="1" applyFont="1" applyFill="1" applyBorder="1" applyAlignment="1">
      <alignment horizontal="center" vertical="center" wrapText="1"/>
    </xf>
    <xf numFmtId="0" fontId="33" fillId="5" borderId="13" xfId="0" applyFont="1" applyFill="1" applyBorder="1" applyAlignment="1">
      <alignment horizontal="left" vertical="center" wrapText="1"/>
    </xf>
    <xf numFmtId="2" fontId="38" fillId="5" borderId="13" xfId="0" applyNumberFormat="1" applyFont="1" applyFill="1" applyBorder="1" applyAlignment="1">
      <alignment horizontal="center" vertical="center"/>
    </xf>
    <xf numFmtId="2" fontId="33" fillId="5" borderId="24" xfId="0" applyNumberFormat="1" applyFont="1" applyFill="1" applyBorder="1" applyAlignment="1">
      <alignment horizontal="center" vertical="center"/>
    </xf>
    <xf numFmtId="2" fontId="33" fillId="5" borderId="23" xfId="0" applyNumberFormat="1" applyFont="1" applyFill="1" applyBorder="1" applyAlignment="1">
      <alignment horizontal="center" vertical="center"/>
    </xf>
    <xf numFmtId="2" fontId="33" fillId="5" borderId="25" xfId="0" applyNumberFormat="1" applyFont="1" applyFill="1" applyBorder="1" applyAlignment="1">
      <alignment horizontal="center" vertical="center"/>
    </xf>
    <xf numFmtId="2" fontId="32" fillId="0" borderId="0" xfId="0" applyNumberFormat="1" applyFont="1" applyFill="1"/>
    <xf numFmtId="0" fontId="34" fillId="0" borderId="0" xfId="0" applyFont="1" applyFill="1" applyBorder="1"/>
    <xf numFmtId="0" fontId="32" fillId="0" borderId="0" xfId="0" quotePrefix="1" applyFont="1"/>
    <xf numFmtId="0" fontId="33" fillId="0" borderId="0" xfId="0" applyFont="1" applyFill="1" applyBorder="1" applyAlignment="1">
      <alignment horizontal="left" vertical="center" wrapText="1"/>
    </xf>
    <xf numFmtId="2" fontId="0" fillId="0" borderId="0" xfId="0" applyNumberFormat="1" applyBorder="1"/>
    <xf numFmtId="0" fontId="40" fillId="0" borderId="35" xfId="0" applyFont="1" applyBorder="1" applyAlignment="1">
      <alignment horizontal="justify" vertical="top" wrapText="1"/>
    </xf>
    <xf numFmtId="0" fontId="41" fillId="0" borderId="8" xfId="0" applyFont="1" applyBorder="1" applyAlignment="1">
      <alignment vertical="top"/>
    </xf>
    <xf numFmtId="0" fontId="41" fillId="0" borderId="0" xfId="0" applyFont="1" applyBorder="1" applyAlignment="1">
      <alignment vertical="top"/>
    </xf>
    <xf numFmtId="0" fontId="41" fillId="0" borderId="9" xfId="0" applyFont="1" applyBorder="1" applyAlignment="1">
      <alignment horizontal="center" vertical="top"/>
    </xf>
    <xf numFmtId="0" fontId="39" fillId="0" borderId="1" xfId="0" applyFont="1" applyBorder="1" applyAlignment="1">
      <alignment horizontal="justify" vertical="top" wrapText="1"/>
    </xf>
    <xf numFmtId="0" fontId="40" fillId="0" borderId="3" xfId="0" applyFont="1" applyBorder="1" applyAlignment="1">
      <alignment horizontal="justify" vertical="top" wrapText="1"/>
    </xf>
    <xf numFmtId="0" fontId="43" fillId="0" borderId="3" xfId="0" applyFont="1" applyBorder="1" applyAlignment="1">
      <alignment horizontal="left" vertical="top" wrapText="1"/>
    </xf>
    <xf numFmtId="0" fontId="39" fillId="0" borderId="2" xfId="0" applyFont="1" applyBorder="1" applyAlignment="1">
      <alignment horizontal="justify" vertical="top" wrapText="1"/>
    </xf>
    <xf numFmtId="0" fontId="43" fillId="0" borderId="35" xfId="0" applyFont="1" applyBorder="1" applyAlignment="1">
      <alignment horizontal="left" vertical="top" wrapText="1"/>
    </xf>
    <xf numFmtId="3" fontId="2" fillId="6" borderId="4" xfId="0" applyNumberFormat="1" applyFont="1" applyFill="1" applyBorder="1" applyAlignment="1">
      <alignment horizontal="center" vertical="center"/>
    </xf>
    <xf numFmtId="3" fontId="2" fillId="6" borderId="4" xfId="0" applyNumberFormat="1" applyFont="1" applyFill="1" applyBorder="1" applyAlignment="1">
      <alignment horizontal="center"/>
    </xf>
    <xf numFmtId="3" fontId="2" fillId="6" borderId="5" xfId="0" applyNumberFormat="1" applyFont="1" applyFill="1" applyBorder="1" applyAlignment="1">
      <alignment horizontal="center" vertical="center"/>
    </xf>
    <xf numFmtId="3" fontId="2" fillId="6" borderId="5" xfId="0" applyNumberFormat="1" applyFont="1" applyFill="1" applyBorder="1" applyAlignment="1">
      <alignment horizontal="center"/>
    </xf>
    <xf numFmtId="0" fontId="6" fillId="2" borderId="36" xfId="0" applyFont="1" applyFill="1" applyBorder="1"/>
    <xf numFmtId="0" fontId="6" fillId="2" borderId="2" xfId="0" applyFont="1" applyFill="1" applyBorder="1"/>
    <xf numFmtId="0" fontId="2" fillId="5" borderId="37" xfId="0" applyFont="1" applyFill="1" applyBorder="1" applyAlignment="1">
      <alignment horizontal="left" vertical="center" wrapText="1"/>
    </xf>
    <xf numFmtId="0" fontId="2" fillId="5" borderId="38" xfId="0" applyFont="1" applyFill="1" applyBorder="1" applyAlignment="1">
      <alignment horizontal="left" vertical="center" wrapText="1"/>
    </xf>
    <xf numFmtId="0" fontId="2" fillId="5" borderId="39" xfId="0" applyFont="1" applyFill="1" applyBorder="1" applyAlignment="1">
      <alignment horizontal="left" vertical="center" wrapText="1"/>
    </xf>
    <xf numFmtId="0" fontId="30" fillId="0" borderId="40" xfId="0" applyFont="1" applyBorder="1" applyAlignment="1">
      <alignment horizontal="center" vertical="center" wrapText="1"/>
    </xf>
    <xf numFmtId="0" fontId="30" fillId="0" borderId="15" xfId="0" applyFont="1" applyBorder="1" applyAlignment="1">
      <alignment horizontal="center" vertical="center" wrapText="1"/>
    </xf>
    <xf numFmtId="0" fontId="34" fillId="6" borderId="29"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4" fillId="6" borderId="30" xfId="0" applyFont="1" applyFill="1" applyBorder="1" applyAlignment="1">
      <alignment horizontal="center" vertical="center" wrapText="1"/>
    </xf>
    <xf numFmtId="0" fontId="34" fillId="3" borderId="31"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3" borderId="32"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4" fillId="3" borderId="34" xfId="0" applyFont="1" applyFill="1" applyBorder="1" applyAlignment="1">
      <alignment horizontal="center" vertical="center" wrapText="1"/>
    </xf>
    <xf numFmtId="49" fontId="4" fillId="0" borderId="41" xfId="0" applyNumberFormat="1" applyFont="1" applyBorder="1"/>
    <xf numFmtId="49" fontId="4" fillId="0" borderId="5" xfId="0" applyNumberFormat="1" applyFont="1" applyBorder="1"/>
    <xf numFmtId="0" fontId="37" fillId="6" borderId="2" xfId="0" applyFont="1" applyFill="1" applyBorder="1" applyAlignment="1">
      <alignment horizontal="center" vertical="center"/>
    </xf>
    <xf numFmtId="0" fontId="37" fillId="3" borderId="2" xfId="0" applyFont="1" applyFill="1" applyBorder="1" applyAlignment="1">
      <alignment horizontal="center" vertical="center"/>
    </xf>
    <xf numFmtId="0" fontId="37" fillId="6" borderId="1" xfId="0" applyFont="1" applyFill="1" applyBorder="1" applyAlignment="1">
      <alignment horizontal="center" vertical="center"/>
    </xf>
    <xf numFmtId="0" fontId="37" fillId="3" borderId="1" xfId="0" applyFont="1" applyFill="1" applyBorder="1" applyAlignment="1">
      <alignment horizontal="center" vertical="center"/>
    </xf>
    <xf numFmtId="3" fontId="2" fillId="3" borderId="4" xfId="0" applyNumberFormat="1" applyFont="1" applyFill="1" applyBorder="1" applyAlignment="1">
      <alignment horizontal="right"/>
    </xf>
    <xf numFmtId="3" fontId="4" fillId="0" borderId="3" xfId="0" applyNumberFormat="1" applyFont="1" applyBorder="1" applyProtection="1"/>
    <xf numFmtId="49" fontId="14" fillId="5" borderId="29" xfId="0" applyNumberFormat="1"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5" borderId="1" xfId="0" applyFont="1" applyFill="1" applyBorder="1" applyAlignment="1">
      <alignment horizontal="center" vertical="center"/>
    </xf>
    <xf numFmtId="0" fontId="3" fillId="5" borderId="32" xfId="0" applyFont="1" applyFill="1" applyBorder="1" applyAlignment="1">
      <alignment horizontal="center" vertical="center"/>
    </xf>
    <xf numFmtId="0" fontId="2" fillId="0" borderId="1" xfId="1" applyFont="1" applyFill="1" applyBorder="1" applyAlignment="1" applyProtection="1">
      <alignment horizontal="center"/>
    </xf>
    <xf numFmtId="0" fontId="2" fillId="0" borderId="32" xfId="1" applyFont="1" applyFill="1" applyBorder="1" applyAlignment="1" applyProtection="1">
      <alignment horizontal="center"/>
    </xf>
    <xf numFmtId="0" fontId="2" fillId="0" borderId="4" xfId="1" applyFont="1" applyFill="1" applyBorder="1" applyAlignment="1" applyProtection="1">
      <alignment horizontal="center"/>
    </xf>
    <xf numFmtId="0" fontId="2" fillId="0" borderId="5" xfId="1" applyFont="1" applyFill="1" applyBorder="1" applyAlignment="1" applyProtection="1">
      <alignment horizontal="center"/>
    </xf>
    <xf numFmtId="0" fontId="2" fillId="0" borderId="43" xfId="1" applyFont="1" applyFill="1" applyBorder="1" applyAlignment="1" applyProtection="1">
      <alignment horizontal="center"/>
    </xf>
    <xf numFmtId="0" fontId="28" fillId="0" borderId="1" xfId="1" applyFont="1" applyFill="1" applyBorder="1" applyAlignment="1" applyProtection="1">
      <alignment horizontal="center"/>
    </xf>
    <xf numFmtId="0" fontId="28" fillId="0" borderId="32" xfId="1" applyFont="1" applyFill="1" applyBorder="1" applyAlignment="1" applyProtection="1">
      <alignment horizontal="center"/>
    </xf>
    <xf numFmtId="0" fontId="2" fillId="0" borderId="2" xfId="1" applyFont="1" applyFill="1" applyBorder="1" applyAlignment="1" applyProtection="1">
      <alignment horizontal="center"/>
    </xf>
    <xf numFmtId="0" fontId="2" fillId="0" borderId="42" xfId="1" applyFont="1" applyFill="1" applyBorder="1" applyAlignment="1" applyProtection="1">
      <alignment horizontal="center"/>
    </xf>
    <xf numFmtId="0" fontId="2" fillId="0" borderId="21" xfId="1" applyFont="1" applyFill="1" applyBorder="1" applyAlignment="1" applyProtection="1">
      <alignment horizontal="center"/>
    </xf>
    <xf numFmtId="0" fontId="2" fillId="0" borderId="34" xfId="1" applyFont="1" applyFill="1" applyBorder="1" applyAlignment="1" applyProtection="1">
      <alignment horizontal="center"/>
    </xf>
    <xf numFmtId="49" fontId="14" fillId="3" borderId="10" xfId="0" applyNumberFormat="1" applyFont="1" applyFill="1" applyBorder="1" applyAlignment="1">
      <alignment vertical="center"/>
    </xf>
    <xf numFmtId="0" fontId="0" fillId="3" borderId="1" xfId="0" applyFill="1" applyBorder="1" applyAlignment="1">
      <alignment vertical="center"/>
    </xf>
    <xf numFmtId="0" fontId="0" fillId="3" borderId="32" xfId="0" applyFill="1" applyBorder="1" applyAlignment="1">
      <alignment vertical="center"/>
    </xf>
    <xf numFmtId="49" fontId="15" fillId="5" borderId="47" xfId="0" applyNumberFormat="1" applyFont="1" applyFill="1" applyBorder="1" applyAlignment="1">
      <alignment horizontal="left" vertical="top"/>
    </xf>
    <xf numFmtId="0" fontId="0" fillId="0" borderId="48" xfId="0" applyBorder="1" applyAlignment="1">
      <alignment horizontal="left" vertical="top"/>
    </xf>
    <xf numFmtId="0" fontId="15" fillId="5" borderId="48" xfId="0" applyFont="1" applyFill="1" applyBorder="1" applyAlignment="1">
      <alignment horizontal="left" vertical="top" shrinkToFit="1"/>
    </xf>
    <xf numFmtId="0" fontId="0" fillId="0" borderId="48" xfId="0" applyBorder="1" applyAlignment="1"/>
    <xf numFmtId="0" fontId="0" fillId="0" borderId="49" xfId="0" applyBorder="1" applyAlignment="1"/>
    <xf numFmtId="0" fontId="1" fillId="0" borderId="1" xfId="0" applyFont="1" applyFill="1" applyBorder="1" applyAlignment="1">
      <alignment wrapText="1"/>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0" fillId="0" borderId="4" xfId="0" applyBorder="1" applyAlignment="1"/>
    <xf numFmtId="0" fontId="7" fillId="2" borderId="6" xfId="0" applyFont="1" applyFill="1" applyBorder="1" applyAlignment="1"/>
    <xf numFmtId="0" fontId="0" fillId="2" borderId="36" xfId="0" applyFill="1" applyBorder="1" applyAlignment="1"/>
    <xf numFmtId="0" fontId="6" fillId="2" borderId="6" xfId="0" applyFont="1" applyFill="1" applyBorder="1" applyAlignment="1"/>
    <xf numFmtId="0" fontId="1" fillId="0" borderId="4" xfId="0" applyFont="1" applyFill="1" applyBorder="1" applyAlignment="1"/>
    <xf numFmtId="0" fontId="0" fillId="0" borderId="5" xfId="0" applyBorder="1" applyAlignment="1"/>
    <xf numFmtId="0" fontId="0" fillId="0" borderId="3" xfId="0" applyBorder="1" applyAlignment="1"/>
    <xf numFmtId="0" fontId="1" fillId="0" borderId="44" xfId="0" applyFont="1" applyFill="1" applyBorder="1" applyAlignment="1">
      <alignment horizontal="left"/>
    </xf>
    <xf numFmtId="0" fontId="1" fillId="0" borderId="41" xfId="0" applyFont="1" applyFill="1" applyBorder="1" applyAlignment="1">
      <alignment horizontal="left"/>
    </xf>
    <xf numFmtId="0" fontId="1" fillId="0" borderId="35" xfId="0" applyFont="1" applyFill="1" applyBorder="1" applyAlignment="1">
      <alignment horizontal="left"/>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5" xfId="0" applyFont="1" applyFill="1" applyBorder="1" applyAlignment="1">
      <alignment horizontal="center" vertical="center"/>
    </xf>
    <xf numFmtId="0" fontId="0" fillId="0" borderId="41" xfId="0" applyBorder="1" applyAlignment="1">
      <alignment horizontal="center" vertical="center"/>
    </xf>
    <xf numFmtId="0" fontId="15" fillId="0" borderId="46" xfId="0" applyFont="1" applyFill="1" applyBorder="1" applyAlignment="1">
      <alignment horizontal="center" vertical="center"/>
    </xf>
    <xf numFmtId="0" fontId="0" fillId="0" borderId="44" xfId="0" applyBorder="1" applyAlignment="1">
      <alignment horizontal="center" vertical="center"/>
    </xf>
    <xf numFmtId="49" fontId="15" fillId="5" borderId="50" xfId="0" applyNumberFormat="1" applyFont="1" applyFill="1" applyBorder="1" applyAlignment="1">
      <alignment horizontal="left" vertical="top"/>
    </xf>
    <xf numFmtId="0" fontId="0" fillId="0" borderId="51" xfId="0" applyBorder="1" applyAlignment="1">
      <alignment horizontal="left" vertical="top"/>
    </xf>
    <xf numFmtId="0" fontId="15" fillId="5" borderId="51" xfId="0" applyFont="1" applyFill="1" applyBorder="1" applyAlignment="1">
      <alignment horizontal="left" vertical="top" shrinkToFit="1"/>
    </xf>
    <xf numFmtId="0" fontId="0" fillId="0" borderId="24" xfId="0" applyBorder="1" applyAlignment="1">
      <alignment horizontal="left" vertical="top"/>
    </xf>
    <xf numFmtId="0" fontId="8" fillId="0" borderId="5" xfId="0" applyFont="1" applyFill="1" applyBorder="1"/>
    <xf numFmtId="0" fontId="8" fillId="0" borderId="3" xfId="0" applyFont="1" applyFill="1" applyBorder="1"/>
    <xf numFmtId="0" fontId="8" fillId="0" borderId="0" xfId="0" applyFont="1" applyFill="1" applyBorder="1"/>
    <xf numFmtId="0" fontId="15" fillId="0" borderId="4" xfId="0" applyFont="1" applyFill="1" applyBorder="1" applyAlignment="1">
      <alignment horizontal="center" vertical="center"/>
    </xf>
    <xf numFmtId="0" fontId="15" fillId="0" borderId="3" xfId="0" applyFont="1" applyFill="1" applyBorder="1" applyAlignment="1">
      <alignment horizontal="center" vertical="center"/>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3" fontId="3" fillId="0" borderId="3" xfId="0" applyNumberFormat="1" applyFont="1" applyBorder="1" applyAlignment="1">
      <alignment horizontal="center"/>
    </xf>
    <xf numFmtId="0" fontId="3" fillId="0" borderId="4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0" fillId="0" borderId="41" xfId="0" applyBorder="1" applyAlignment="1">
      <alignment horizontal="center" wrapText="1"/>
    </xf>
    <xf numFmtId="0" fontId="0" fillId="0" borderId="35" xfId="0" applyBorder="1" applyAlignment="1">
      <alignment horizontal="center" wrapText="1"/>
    </xf>
    <xf numFmtId="0" fontId="2" fillId="0" borderId="8" xfId="0" applyFont="1" applyFill="1" applyBorder="1" applyAlignment="1">
      <alignment horizontal="center" wrapText="1"/>
    </xf>
    <xf numFmtId="0" fontId="0" fillId="0" borderId="0" xfId="0" applyAlignment="1">
      <alignment horizontal="center" wrapText="1"/>
    </xf>
    <xf numFmtId="3" fontId="2" fillId="0" borderId="45" xfId="0" applyNumberFormat="1" applyFont="1" applyFill="1" applyBorder="1" applyAlignment="1">
      <alignment horizontal="right"/>
    </xf>
    <xf numFmtId="0" fontId="0" fillId="0" borderId="0" xfId="0" applyFill="1" applyAlignment="1"/>
    <xf numFmtId="0" fontId="0" fillId="0" borderId="41" xfId="0" applyFill="1" applyBorder="1" applyAlignment="1"/>
    <xf numFmtId="3" fontId="2" fillId="0" borderId="6" xfId="0" applyNumberFormat="1" applyFont="1" applyFill="1" applyBorder="1" applyAlignment="1">
      <alignment horizontal="right"/>
    </xf>
    <xf numFmtId="0" fontId="0" fillId="0" borderId="36" xfId="0" applyFill="1" applyBorder="1" applyAlignment="1"/>
    <xf numFmtId="0" fontId="0" fillId="0" borderId="2" xfId="0" applyFill="1" applyBorder="1" applyAlignment="1"/>
    <xf numFmtId="0" fontId="2" fillId="0" borderId="4" xfId="0" applyFont="1" applyFill="1" applyBorder="1" applyAlignment="1">
      <alignment horizontal="center" wrapText="1"/>
    </xf>
    <xf numFmtId="0" fontId="2" fillId="0" borderId="3" xfId="0" applyFont="1" applyFill="1" applyBorder="1" applyAlignment="1">
      <alignment horizontal="center" wrapText="1"/>
    </xf>
    <xf numFmtId="0" fontId="0" fillId="0" borderId="6" xfId="0" applyBorder="1" applyAlignment="1">
      <alignment horizontal="center" wrapText="1"/>
    </xf>
    <xf numFmtId="0" fontId="0" fillId="0" borderId="36" xfId="0" applyBorder="1" applyAlignment="1">
      <alignment horizontal="center" wrapText="1"/>
    </xf>
    <xf numFmtId="0" fontId="0" fillId="0" borderId="2" xfId="0" applyBorder="1" applyAlignment="1">
      <alignment horizontal="center" wrapText="1"/>
    </xf>
    <xf numFmtId="0" fontId="3" fillId="0" borderId="5" xfId="0" applyFont="1" applyBorder="1" applyAlignment="1">
      <alignment horizontal="center"/>
    </xf>
    <xf numFmtId="0" fontId="21" fillId="0" borderId="45" xfId="0" applyFont="1" applyBorder="1" applyAlignment="1">
      <alignment horizontal="left"/>
    </xf>
    <xf numFmtId="0" fontId="4" fillId="0" borderId="0" xfId="0" applyFont="1" applyAlignment="1">
      <alignment horizontal="center"/>
    </xf>
    <xf numFmtId="0" fontId="4" fillId="0" borderId="41" xfId="0" applyFont="1" applyBorder="1" applyAlignment="1">
      <alignment horizontal="center"/>
    </xf>
    <xf numFmtId="0" fontId="23" fillId="0" borderId="0" xfId="0" applyFont="1" applyAlignment="1" applyProtection="1">
      <alignment horizontal="center"/>
      <protection locked="0"/>
    </xf>
    <xf numFmtId="0" fontId="24" fillId="0" borderId="0" xfId="0" applyFont="1" applyAlignment="1" applyProtection="1">
      <alignment horizontal="center"/>
      <protection locked="0"/>
    </xf>
    <xf numFmtId="0" fontId="16" fillId="0" borderId="0" xfId="0" applyFont="1" applyBorder="1" applyAlignment="1" applyProtection="1">
      <alignment horizontal="center"/>
      <protection locked="0"/>
    </xf>
    <xf numFmtId="0" fontId="15" fillId="0" borderId="0" xfId="0" applyFont="1" applyProtection="1">
      <protection locked="0"/>
    </xf>
    <xf numFmtId="0" fontId="17" fillId="0" borderId="0" xfId="0" applyFont="1" applyProtection="1">
      <protection locked="0"/>
    </xf>
    <xf numFmtId="0" fontId="16" fillId="0" borderId="22" xfId="0" applyFont="1" applyBorder="1" applyProtection="1">
      <protection locked="0"/>
    </xf>
    <xf numFmtId="0" fontId="16" fillId="0" borderId="23" xfId="0" applyFont="1" applyBorder="1" applyProtection="1">
      <protection locked="0"/>
    </xf>
    <xf numFmtId="0" fontId="16" fillId="0" borderId="25" xfId="0" applyFont="1" applyBorder="1" applyProtection="1">
      <protection locked="0"/>
    </xf>
    <xf numFmtId="0" fontId="4" fillId="0" borderId="2" xfId="0" applyFont="1" applyBorder="1" applyProtection="1"/>
    <xf numFmtId="0" fontId="4" fillId="0" borderId="0" xfId="0" applyFont="1" applyBorder="1" applyProtection="1"/>
    <xf numFmtId="0" fontId="25" fillId="0" borderId="46" xfId="0" applyFont="1" applyBorder="1" applyProtection="1">
      <protection locked="0"/>
    </xf>
    <xf numFmtId="0" fontId="25" fillId="0" borderId="45" xfId="0" applyFont="1" applyBorder="1" applyProtection="1">
      <protection locked="0"/>
    </xf>
    <xf numFmtId="0" fontId="25" fillId="0" borderId="53" xfId="0" applyFont="1" applyBorder="1" applyProtection="1">
      <protection locked="0"/>
    </xf>
    <xf numFmtId="0" fontId="25" fillId="0" borderId="8" xfId="0" applyFont="1" applyBorder="1" applyProtection="1">
      <protection locked="0"/>
    </xf>
    <xf numFmtId="0" fontId="25" fillId="0" borderId="0" xfId="0" applyFont="1" applyBorder="1" applyProtection="1">
      <protection locked="0"/>
    </xf>
    <xf numFmtId="0" fontId="25" fillId="0" borderId="9" xfId="0" applyFont="1" applyBorder="1" applyProtection="1">
      <protection locked="0"/>
    </xf>
    <xf numFmtId="0" fontId="25" fillId="0" borderId="44" xfId="0" applyFont="1" applyBorder="1" applyProtection="1">
      <protection locked="0"/>
    </xf>
    <xf numFmtId="0" fontId="25" fillId="0" borderId="41" xfId="0" applyFont="1" applyBorder="1" applyProtection="1">
      <protection locked="0"/>
    </xf>
    <xf numFmtId="0" fontId="25" fillId="0" borderId="35" xfId="0" applyFont="1" applyBorder="1" applyProtection="1">
      <protection locked="0"/>
    </xf>
    <xf numFmtId="0" fontId="16" fillId="0" borderId="50" xfId="0" applyFont="1" applyBorder="1" applyProtection="1">
      <protection locked="0"/>
    </xf>
    <xf numFmtId="0" fontId="16" fillId="0" borderId="51" xfId="0" applyFont="1" applyBorder="1" applyProtection="1">
      <protection locked="0"/>
    </xf>
    <xf numFmtId="0" fontId="16" fillId="0" borderId="52" xfId="0" applyFont="1" applyBorder="1" applyProtection="1">
      <protection locked="0"/>
    </xf>
    <xf numFmtId="0" fontId="4" fillId="0" borderId="54" xfId="0" applyFont="1" applyBorder="1" applyAlignment="1" applyProtection="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4" fillId="0" borderId="44" xfId="0" applyFont="1" applyBorder="1" applyAlignment="1" applyProtection="1">
      <alignment horizontal="left" vertical="center"/>
    </xf>
    <xf numFmtId="0" fontId="4" fillId="0" borderId="41" xfId="0" applyFont="1" applyBorder="1" applyAlignment="1" applyProtection="1">
      <alignment horizontal="left" vertical="center"/>
    </xf>
    <xf numFmtId="0" fontId="4" fillId="0" borderId="35" xfId="0" applyFont="1" applyBorder="1" applyAlignment="1" applyProtection="1">
      <alignment horizontal="left" vertical="center"/>
    </xf>
    <xf numFmtId="0" fontId="16" fillId="0" borderId="22" xfId="0" applyFont="1" applyBorder="1" applyAlignment="1" applyProtection="1">
      <alignment horizontal="center"/>
      <protection locked="0"/>
    </xf>
    <xf numFmtId="0" fontId="16" fillId="0" borderId="25" xfId="0" applyFont="1" applyBorder="1" applyAlignment="1" applyProtection="1">
      <alignment horizontal="center"/>
      <protection locked="0"/>
    </xf>
    <xf numFmtId="0" fontId="4" fillId="0" borderId="0" xfId="0" applyFont="1" applyAlignment="1" applyProtection="1">
      <alignment horizontal="left" vertical="top" wrapText="1"/>
      <protection locked="0"/>
    </xf>
    <xf numFmtId="0" fontId="1" fillId="0" borderId="18" xfId="0" applyFont="1" applyBorder="1" applyAlignment="1" applyProtection="1">
      <protection locked="0"/>
    </xf>
    <xf numFmtId="0" fontId="0" fillId="0" borderId="20" xfId="0" applyBorder="1" applyAlignment="1"/>
    <xf numFmtId="0" fontId="2" fillId="0" borderId="0" xfId="0" applyFont="1" applyAlignment="1">
      <alignment vertical="center" wrapText="1"/>
    </xf>
    <xf numFmtId="0" fontId="0" fillId="0" borderId="0" xfId="0" applyAlignment="1">
      <alignment vertical="center" wrapText="1"/>
    </xf>
    <xf numFmtId="0" fontId="1" fillId="0" borderId="14" xfId="0" applyFont="1" applyBorder="1" applyAlignment="1" applyProtection="1">
      <protection locked="0"/>
    </xf>
    <xf numFmtId="0" fontId="0" fillId="0" borderId="16" xfId="0" applyBorder="1" applyAlignment="1"/>
    <xf numFmtId="0" fontId="1" fillId="0" borderId="50" xfId="0" applyFont="1" applyBorder="1" applyAlignment="1" applyProtection="1">
      <protection locked="0"/>
    </xf>
    <xf numFmtId="0" fontId="0" fillId="0" borderId="52" xfId="0" applyBorder="1" applyAlignment="1"/>
    <xf numFmtId="0" fontId="1" fillId="0" borderId="11" xfId="0" applyFont="1" applyBorder="1" applyAlignment="1" applyProtection="1">
      <protection locked="0"/>
    </xf>
    <xf numFmtId="0" fontId="0" fillId="0" borderId="17" xfId="0" applyBorder="1" applyAlignment="1"/>
    <xf numFmtId="0" fontId="14" fillId="0" borderId="0" xfId="0" applyFont="1" applyAlignment="1" applyProtection="1">
      <alignment horizontal="center"/>
      <protection locked="0"/>
    </xf>
    <xf numFmtId="0" fontId="3" fillId="5" borderId="14" xfId="0" applyFont="1" applyFill="1" applyBorder="1" applyAlignment="1">
      <alignment vertical="center" wrapText="1"/>
    </xf>
    <xf numFmtId="0" fontId="3" fillId="5" borderId="15" xfId="0" applyFont="1" applyFill="1" applyBorder="1" applyAlignment="1">
      <alignment vertical="center" wrapText="1"/>
    </xf>
    <xf numFmtId="0" fontId="3" fillId="5" borderId="16" xfId="0" applyFont="1" applyFill="1" applyBorder="1" applyAlignment="1">
      <alignment vertical="center" wrapText="1"/>
    </xf>
    <xf numFmtId="0" fontId="2" fillId="5" borderId="50" xfId="0" applyFont="1" applyFill="1" applyBorder="1" applyAlignment="1">
      <alignment horizontal="left" vertical="center" wrapText="1"/>
    </xf>
    <xf numFmtId="0" fontId="2" fillId="5" borderId="51" xfId="0" applyFont="1" applyFill="1" applyBorder="1" applyAlignment="1">
      <alignment horizontal="left" vertical="center" wrapText="1"/>
    </xf>
    <xf numFmtId="0" fontId="2" fillId="5" borderId="52" xfId="0" applyFont="1" applyFill="1" applyBorder="1" applyAlignment="1">
      <alignment horizontal="left" vertical="center" wrapText="1"/>
    </xf>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7"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20" xfId="0" applyFont="1" applyFill="1" applyBorder="1" applyAlignment="1">
      <alignment horizontal="left" vertical="top" wrapText="1"/>
    </xf>
    <xf numFmtId="0" fontId="39" fillId="0" borderId="46" xfId="0" applyFont="1" applyBorder="1" applyAlignment="1">
      <alignment horizontal="justify" vertical="top" wrapText="1"/>
    </xf>
    <xf numFmtId="0" fontId="39" fillId="0" borderId="45" xfId="0" applyFont="1" applyBorder="1" applyAlignment="1">
      <alignment horizontal="justify" vertical="top" wrapText="1"/>
    </xf>
    <xf numFmtId="0" fontId="39" fillId="0" borderId="53" xfId="0" applyFont="1" applyBorder="1" applyAlignment="1">
      <alignment horizontal="justify" vertical="top" wrapText="1"/>
    </xf>
    <xf numFmtId="0" fontId="39" fillId="0" borderId="8" xfId="0" applyFont="1" applyBorder="1" applyAlignment="1">
      <alignment horizontal="justify" vertical="top" wrapText="1"/>
    </xf>
    <xf numFmtId="0" fontId="39" fillId="0" borderId="0" xfId="0" applyFont="1" applyBorder="1" applyAlignment="1">
      <alignment horizontal="justify" vertical="top" wrapText="1"/>
    </xf>
    <xf numFmtId="0" fontId="39" fillId="0" borderId="9" xfId="0" applyFont="1" applyBorder="1" applyAlignment="1">
      <alignment horizontal="justify" vertical="top" wrapText="1"/>
    </xf>
    <xf numFmtId="0" fontId="39" fillId="0" borderId="44" xfId="0" applyFont="1" applyBorder="1" applyAlignment="1">
      <alignment horizontal="justify" vertical="top" wrapText="1"/>
    </xf>
    <xf numFmtId="0" fontId="39" fillId="0" borderId="41" xfId="0" applyFont="1" applyBorder="1" applyAlignment="1">
      <alignment horizontal="justify" vertical="top" wrapText="1"/>
    </xf>
    <xf numFmtId="0" fontId="39" fillId="0" borderId="35" xfId="0" applyFont="1" applyBorder="1" applyAlignment="1">
      <alignment horizontal="justify" vertical="top" wrapText="1"/>
    </xf>
    <xf numFmtId="0" fontId="15" fillId="0" borderId="0" xfId="0" applyFont="1" applyAlignment="1">
      <alignment horizontal="center" vertical="center"/>
    </xf>
    <xf numFmtId="0" fontId="3" fillId="0" borderId="0" xfId="0" applyFont="1" applyAlignment="1"/>
    <xf numFmtId="0" fontId="0" fillId="0" borderId="0" xfId="0" applyAlignment="1"/>
    <xf numFmtId="0" fontId="42" fillId="0" borderId="0" xfId="0" applyFont="1" applyBorder="1" applyAlignment="1">
      <alignment horizontal="justify" vertical="top" wrapText="1"/>
    </xf>
    <xf numFmtId="0" fontId="40" fillId="0" borderId="44" xfId="0" applyFont="1" applyBorder="1" applyAlignment="1">
      <alignment horizontal="justify" vertical="top" wrapText="1"/>
    </xf>
    <xf numFmtId="0" fontId="40" fillId="0" borderId="41" xfId="0" applyFont="1" applyBorder="1" applyAlignment="1">
      <alignment horizontal="justify" vertical="top" wrapText="1"/>
    </xf>
    <xf numFmtId="0" fontId="40" fillId="0" borderId="35" xfId="0" applyFont="1" applyBorder="1" applyAlignment="1">
      <alignment horizontal="justify" vertical="top" wrapText="1"/>
    </xf>
    <xf numFmtId="0" fontId="40" fillId="0" borderId="8" xfId="0" applyFont="1" applyBorder="1" applyAlignment="1">
      <alignment horizontal="justify" vertical="top" wrapText="1"/>
    </xf>
    <xf numFmtId="0" fontId="40" fillId="0" borderId="0" xfId="0" applyFont="1" applyBorder="1" applyAlignment="1">
      <alignment horizontal="justify" vertical="top" wrapText="1"/>
    </xf>
    <xf numFmtId="0" fontId="40" fillId="0" borderId="9" xfId="0" applyFont="1" applyBorder="1" applyAlignment="1">
      <alignment horizontal="justify" vertical="top" wrapText="1"/>
    </xf>
    <xf numFmtId="0" fontId="37" fillId="5" borderId="2" xfId="0" applyFont="1" applyFill="1" applyBorder="1" applyAlignment="1">
      <alignment horizontal="left"/>
    </xf>
    <xf numFmtId="0" fontId="37" fillId="5" borderId="1" xfId="0" applyFont="1" applyFill="1" applyBorder="1" applyAlignment="1">
      <alignment horizontal="left"/>
    </xf>
    <xf numFmtId="0" fontId="44" fillId="3" borderId="4" xfId="0" applyFont="1" applyFill="1" applyBorder="1" applyAlignment="1">
      <alignment horizontal="left" vertical="center"/>
    </xf>
    <xf numFmtId="0" fontId="44" fillId="3" borderId="5" xfId="0" applyFont="1" applyFill="1" applyBorder="1" applyAlignment="1">
      <alignment horizontal="left" vertical="center"/>
    </xf>
    <xf numFmtId="0" fontId="44" fillId="3" borderId="3" xfId="0" applyFont="1" applyFill="1" applyBorder="1" applyAlignment="1">
      <alignment horizontal="left" vertical="center"/>
    </xf>
    <xf numFmtId="0" fontId="37" fillId="5" borderId="44" xfId="0" applyFont="1" applyFill="1" applyBorder="1" applyAlignment="1">
      <alignment horizontal="left"/>
    </xf>
    <xf numFmtId="0" fontId="37" fillId="5" borderId="41" xfId="0" applyFont="1" applyFill="1" applyBorder="1" applyAlignment="1">
      <alignment horizontal="left"/>
    </xf>
    <xf numFmtId="0" fontId="37" fillId="5" borderId="35" xfId="0" applyFont="1" applyFill="1" applyBorder="1" applyAlignment="1">
      <alignment horizontal="left"/>
    </xf>
    <xf numFmtId="0" fontId="36" fillId="0" borderId="57" xfId="0" applyFont="1" applyFill="1" applyBorder="1" applyAlignment="1">
      <alignment horizontal="left"/>
    </xf>
    <xf numFmtId="0" fontId="37" fillId="5" borderId="4" xfId="0" applyFont="1" applyFill="1" applyBorder="1" applyAlignment="1">
      <alignment horizontal="left"/>
    </xf>
    <xf numFmtId="0" fontId="37" fillId="5" borderId="5" xfId="0" applyFont="1" applyFill="1" applyBorder="1" applyAlignment="1">
      <alignment horizontal="left"/>
    </xf>
    <xf numFmtId="0" fontId="37" fillId="5" borderId="3" xfId="0" applyFont="1" applyFill="1" applyBorder="1" applyAlignment="1">
      <alignment horizontal="left"/>
    </xf>
    <xf numFmtId="0" fontId="36" fillId="0" borderId="21" xfId="0" applyFont="1" applyFill="1" applyBorder="1" applyAlignment="1">
      <alignment horizontal="left"/>
    </xf>
  </cellXfs>
  <cellStyles count="2">
    <cellStyle name="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de-AT"/>
              <a:t>Kostenentwicklung</a:t>
            </a:r>
          </a:p>
        </c:rich>
      </c:tx>
      <c:layout>
        <c:manualLayout>
          <c:xMode val="edge"/>
          <c:yMode val="edge"/>
          <c:x val="0.36216279941370955"/>
          <c:y val="3.6764705882352942E-2"/>
        </c:manualLayout>
      </c:layout>
      <c:overlay val="0"/>
      <c:spPr>
        <a:noFill/>
        <a:ln w="25400">
          <a:noFill/>
        </a:ln>
      </c:spPr>
    </c:title>
    <c:autoTitleDeleted val="0"/>
    <c:plotArea>
      <c:layout>
        <c:manualLayout>
          <c:layoutTarget val="inner"/>
          <c:xMode val="edge"/>
          <c:yMode val="edge"/>
          <c:x val="0.1747750823041285"/>
          <c:y val="0.24264705882352941"/>
          <c:w val="0.63783896016145858"/>
          <c:h val="0.50367647058823528"/>
        </c:manualLayout>
      </c:layout>
      <c:barChart>
        <c:barDir val="col"/>
        <c:grouping val="clustered"/>
        <c:varyColors val="0"/>
        <c:ser>
          <c:idx val="0"/>
          <c:order val="0"/>
          <c:tx>
            <c:strRef>
              <c:f>'AB 2-1 Verbrauchsdaten-Unt.zahl'!$A$116</c:f>
              <c:strCache>
                <c:ptCount val="1"/>
                <c:pt idx="0">
                  <c:v>Wasser</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'AB 2-1 Verbrauchsdaten-Unt.zahl'!$C$102:$E$102</c:f>
              <c:numCache>
                <c:formatCode>General</c:formatCode>
                <c:ptCount val="3"/>
                <c:pt idx="0">
                  <c:v>2006</c:v>
                </c:pt>
                <c:pt idx="1">
                  <c:v>2007</c:v>
                </c:pt>
                <c:pt idx="2">
                  <c:v>2008</c:v>
                </c:pt>
              </c:numCache>
            </c:numRef>
          </c:cat>
          <c:val>
            <c:numRef>
              <c:f>'AB 2-1 Verbrauchsdaten-Unt.zahl'!$C$116:$E$116</c:f>
              <c:numCache>
                <c:formatCode>0</c:formatCode>
                <c:ptCount val="3"/>
                <c:pt idx="0">
                  <c:v>3120</c:v>
                </c:pt>
                <c:pt idx="1">
                  <c:v>0</c:v>
                </c:pt>
                <c:pt idx="2">
                  <c:v>0</c:v>
                </c:pt>
              </c:numCache>
            </c:numRef>
          </c:val>
          <c:extLst>
            <c:ext xmlns:c16="http://schemas.microsoft.com/office/drawing/2014/chart" uri="{C3380CC4-5D6E-409C-BE32-E72D297353CC}">
              <c16:uniqueId val="{00000000-31C3-43DD-908B-4741210EB55C}"/>
            </c:ext>
          </c:extLst>
        </c:ser>
        <c:ser>
          <c:idx val="1"/>
          <c:order val="1"/>
          <c:tx>
            <c:strRef>
              <c:f>'AB 2-1 Verbrauchsdaten-Unt.zahl'!$A$117</c:f>
              <c:strCache>
                <c:ptCount val="1"/>
                <c:pt idx="0">
                  <c:v>Strom</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'AB 2-1 Verbrauchsdaten-Unt.zahl'!$C$102:$E$102</c:f>
              <c:numCache>
                <c:formatCode>General</c:formatCode>
                <c:ptCount val="3"/>
                <c:pt idx="0">
                  <c:v>2006</c:v>
                </c:pt>
                <c:pt idx="1">
                  <c:v>2007</c:v>
                </c:pt>
                <c:pt idx="2">
                  <c:v>2008</c:v>
                </c:pt>
              </c:numCache>
            </c:numRef>
          </c:cat>
          <c:val>
            <c:numRef>
              <c:f>'AB 2-1 Verbrauchsdaten-Unt.zahl'!$C$117:$E$117</c:f>
              <c:numCache>
                <c:formatCode>0</c:formatCode>
                <c:ptCount val="3"/>
                <c:pt idx="0">
                  <c:v>229500</c:v>
                </c:pt>
                <c:pt idx="1">
                  <c:v>0</c:v>
                </c:pt>
                <c:pt idx="2">
                  <c:v>0</c:v>
                </c:pt>
              </c:numCache>
            </c:numRef>
          </c:val>
          <c:extLst>
            <c:ext xmlns:c16="http://schemas.microsoft.com/office/drawing/2014/chart" uri="{C3380CC4-5D6E-409C-BE32-E72D297353CC}">
              <c16:uniqueId val="{00000001-31C3-43DD-908B-4741210EB55C}"/>
            </c:ext>
          </c:extLst>
        </c:ser>
        <c:ser>
          <c:idx val="2"/>
          <c:order val="2"/>
          <c:tx>
            <c:v>Brennstoffe</c:v>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'AB 2-1 Verbrauchsdaten-Unt.zahl'!$C$102:$E$102</c:f>
              <c:numCache>
                <c:formatCode>General</c:formatCode>
                <c:ptCount val="3"/>
                <c:pt idx="0">
                  <c:v>2006</c:v>
                </c:pt>
                <c:pt idx="1">
                  <c:v>2007</c:v>
                </c:pt>
                <c:pt idx="2">
                  <c:v>2008</c:v>
                </c:pt>
              </c:numCache>
            </c:numRef>
          </c:cat>
          <c:val>
            <c:numRef>
              <c:f>'AB 2-1 Verbrauchsdaten-Unt.zahl'!$C$118:$E$118</c:f>
              <c:numCache>
                <c:formatCode>0</c:formatCode>
                <c:ptCount val="3"/>
                <c:pt idx="0">
                  <c:v>39200</c:v>
                </c:pt>
                <c:pt idx="1">
                  <c:v>0</c:v>
                </c:pt>
                <c:pt idx="2">
                  <c:v>0</c:v>
                </c:pt>
              </c:numCache>
            </c:numRef>
          </c:val>
          <c:extLst>
            <c:ext xmlns:c16="http://schemas.microsoft.com/office/drawing/2014/chart" uri="{C3380CC4-5D6E-409C-BE32-E72D297353CC}">
              <c16:uniqueId val="{00000002-31C3-43DD-908B-4741210EB55C}"/>
            </c:ext>
          </c:extLst>
        </c:ser>
        <c:ser>
          <c:idx val="3"/>
          <c:order val="3"/>
          <c:tx>
            <c:strRef>
              <c:f>'AB 2-1 Verbrauchsdaten-Unt.zahl'!$A$119</c:f>
              <c:strCache>
                <c:ptCount val="1"/>
                <c:pt idx="0">
                  <c:v>Restmüll</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'AB 2-1 Verbrauchsdaten-Unt.zahl'!$C$102:$E$102</c:f>
              <c:numCache>
                <c:formatCode>General</c:formatCode>
                <c:ptCount val="3"/>
                <c:pt idx="0">
                  <c:v>2006</c:v>
                </c:pt>
                <c:pt idx="1">
                  <c:v>2007</c:v>
                </c:pt>
                <c:pt idx="2">
                  <c:v>2008</c:v>
                </c:pt>
              </c:numCache>
            </c:numRef>
          </c:cat>
          <c:val>
            <c:numRef>
              <c:f>'AB 2-1 Verbrauchsdaten-Unt.zahl'!$C$119:$E$119</c:f>
              <c:numCache>
                <c:formatCode>0</c:formatCode>
                <c:ptCount val="3"/>
                <c:pt idx="0">
                  <c:v>20800</c:v>
                </c:pt>
                <c:pt idx="1">
                  <c:v>0</c:v>
                </c:pt>
                <c:pt idx="2">
                  <c:v>0</c:v>
                </c:pt>
              </c:numCache>
            </c:numRef>
          </c:val>
          <c:extLst>
            <c:ext xmlns:c16="http://schemas.microsoft.com/office/drawing/2014/chart" uri="{C3380CC4-5D6E-409C-BE32-E72D297353CC}">
              <c16:uniqueId val="{00000003-31C3-43DD-908B-4741210EB55C}"/>
            </c:ext>
          </c:extLst>
        </c:ser>
        <c:dLbls>
          <c:showLegendKey val="0"/>
          <c:showVal val="0"/>
          <c:showCatName val="0"/>
          <c:showSerName val="0"/>
          <c:showPercent val="0"/>
          <c:showBubbleSize val="0"/>
        </c:dLbls>
        <c:gapWidth val="150"/>
        <c:axId val="310534000"/>
        <c:axId val="1"/>
      </c:barChart>
      <c:catAx>
        <c:axId val="3105340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AT"/>
                  <a:t>Jahr</a:t>
                </a:r>
              </a:p>
            </c:rich>
          </c:tx>
          <c:layout>
            <c:manualLayout>
              <c:xMode val="edge"/>
              <c:yMode val="edge"/>
              <c:x val="0.46486568282953766"/>
              <c:y val="0.860294117647058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AT"/>
                  <a:t>Kosten [€]</a:t>
                </a:r>
              </a:p>
            </c:rich>
          </c:tx>
          <c:layout>
            <c:manualLayout>
              <c:xMode val="edge"/>
              <c:yMode val="edge"/>
              <c:x val="2.8828879555320163E-2"/>
              <c:y val="0.3713235294117647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10534000"/>
        <c:crosses val="autoZero"/>
        <c:crossBetween val="between"/>
      </c:valAx>
      <c:spPr>
        <a:noFill/>
        <a:ln w="25400">
          <a:noFill/>
        </a:ln>
      </c:spPr>
    </c:plotArea>
    <c:legend>
      <c:legendPos val="r"/>
      <c:layout>
        <c:manualLayout>
          <c:xMode val="edge"/>
          <c:yMode val="edge"/>
          <c:x val="0.83243389715986971"/>
          <c:y val="0.33823529411764708"/>
          <c:w val="0.15315342263763837"/>
          <c:h val="0.312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de-AT" sz="1175" b="1" i="0" u="none" strike="noStrike" baseline="0">
                <a:solidFill>
                  <a:srgbClr val="000000"/>
                </a:solidFill>
                <a:latin typeface="Arial"/>
                <a:cs typeface="Arial"/>
              </a:rPr>
              <a:t>Stromverbrauch pro Mitarbeiter</a:t>
            </a:r>
          </a:p>
        </c:rich>
      </c:tx>
      <c:layout>
        <c:manualLayout>
          <c:xMode val="edge"/>
          <c:yMode val="edge"/>
          <c:x val="0.28264783186339293"/>
          <c:y val="3.7313500818965756E-2"/>
        </c:manualLayout>
      </c:layout>
      <c:overlay val="0"/>
      <c:spPr>
        <a:noFill/>
        <a:ln w="25400">
          <a:noFill/>
        </a:ln>
      </c:spPr>
    </c:title>
    <c:autoTitleDeleted val="0"/>
    <c:plotArea>
      <c:layout>
        <c:manualLayout>
          <c:layoutTarget val="inner"/>
          <c:xMode val="edge"/>
          <c:yMode val="edge"/>
          <c:x val="0.14669064691644443"/>
          <c:y val="0.23880640524138083"/>
          <c:w val="0.82826548197943628"/>
          <c:h val="0.4962695608922445"/>
        </c:manualLayout>
      </c:layout>
      <c:barChart>
        <c:barDir val="col"/>
        <c:grouping val="clustered"/>
        <c:varyColors val="0"/>
        <c:ser>
          <c:idx val="1"/>
          <c:order val="0"/>
          <c:tx>
            <c:strRef>
              <c:f>'AB 2-1 Verbrauchsdaten-Unt.zahl'!$A$105</c:f>
              <c:strCache>
                <c:ptCount val="1"/>
                <c:pt idx="0">
                  <c:v>Stromverbrauch pro Mitarbeiter</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'AB 2-1 Verbrauchsdaten-Unt.zahl'!$C$102:$E$102</c:f>
              <c:numCache>
                <c:formatCode>General</c:formatCode>
                <c:ptCount val="3"/>
                <c:pt idx="0">
                  <c:v>2006</c:v>
                </c:pt>
                <c:pt idx="1">
                  <c:v>2007</c:v>
                </c:pt>
                <c:pt idx="2">
                  <c:v>2008</c:v>
                </c:pt>
              </c:numCache>
            </c:numRef>
          </c:cat>
          <c:val>
            <c:numRef>
              <c:f>'AB 2-1 Verbrauchsdaten-Unt.zahl'!$C$105:$E$105</c:f>
              <c:numCache>
                <c:formatCode>0</c:formatCode>
                <c:ptCount val="3"/>
                <c:pt idx="0">
                  <c:v>6750</c:v>
                </c:pt>
                <c:pt idx="1">
                  <c:v>0</c:v>
                </c:pt>
                <c:pt idx="2">
                  <c:v>0</c:v>
                </c:pt>
              </c:numCache>
            </c:numRef>
          </c:val>
          <c:extLst>
            <c:ext xmlns:c16="http://schemas.microsoft.com/office/drawing/2014/chart" uri="{C3380CC4-5D6E-409C-BE32-E72D297353CC}">
              <c16:uniqueId val="{00000000-436F-465A-B1E0-A06A52472B5D}"/>
            </c:ext>
          </c:extLst>
        </c:ser>
        <c:dLbls>
          <c:showLegendKey val="0"/>
          <c:showVal val="0"/>
          <c:showCatName val="0"/>
          <c:showSerName val="0"/>
          <c:showPercent val="0"/>
          <c:showBubbleSize val="0"/>
        </c:dLbls>
        <c:gapWidth val="150"/>
        <c:axId val="310534656"/>
        <c:axId val="1"/>
      </c:barChart>
      <c:catAx>
        <c:axId val="310534656"/>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de-AT"/>
                  <a:t>Jahr</a:t>
                </a:r>
              </a:p>
            </c:rich>
          </c:tx>
          <c:layout>
            <c:manualLayout>
              <c:xMode val="edge"/>
              <c:yMode val="edge"/>
              <c:x val="0.5241507261770515"/>
              <c:y val="0.835822418344832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de-AT"/>
                  <a:t>kWh/Mitarbeiter</a:t>
                </a:r>
              </a:p>
            </c:rich>
          </c:tx>
          <c:layout>
            <c:manualLayout>
              <c:xMode val="edge"/>
              <c:yMode val="edge"/>
              <c:x val="2.8622565251989158E-2"/>
              <c:y val="0.253731805568967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05346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321428571428573"/>
          <c:y val="3.6764705882352942E-2"/>
        </c:manualLayout>
      </c:layout>
      <c:overlay val="0"/>
      <c:spPr>
        <a:noFill/>
        <a:ln w="25400">
          <a:noFill/>
        </a:ln>
      </c:spPr>
      <c:txPr>
        <a:bodyPr/>
        <a:lstStyle/>
        <a:p>
          <a:pPr>
            <a:defRPr sz="1175"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11964285714285715"/>
          <c:y val="0.23897058823529413"/>
          <c:w val="0.85535714285714282"/>
          <c:h val="0.5"/>
        </c:manualLayout>
      </c:layout>
      <c:barChart>
        <c:barDir val="col"/>
        <c:grouping val="clustered"/>
        <c:varyColors val="0"/>
        <c:ser>
          <c:idx val="1"/>
          <c:order val="0"/>
          <c:tx>
            <c:strRef>
              <c:f>'AB 2-1 Verbrauchsdaten-Unt.zahl'!$A$106</c:f>
              <c:strCache>
                <c:ptCount val="1"/>
                <c:pt idx="0">
                  <c:v>Stromverbrauch pro 1000,- EUR Umsatz</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'AB 2-1 Verbrauchsdaten-Unt.zahl'!$C$102:$E$102</c:f>
              <c:numCache>
                <c:formatCode>General</c:formatCode>
                <c:ptCount val="3"/>
                <c:pt idx="0">
                  <c:v>2006</c:v>
                </c:pt>
                <c:pt idx="1">
                  <c:v>2007</c:v>
                </c:pt>
                <c:pt idx="2">
                  <c:v>2008</c:v>
                </c:pt>
              </c:numCache>
            </c:numRef>
          </c:cat>
          <c:val>
            <c:numRef>
              <c:f>'AB 2-1 Verbrauchsdaten-Unt.zahl'!$C$106:$E$106</c:f>
              <c:numCache>
                <c:formatCode>0</c:formatCode>
                <c:ptCount val="3"/>
                <c:pt idx="0">
                  <c:v>15</c:v>
                </c:pt>
                <c:pt idx="1">
                  <c:v>0</c:v>
                </c:pt>
                <c:pt idx="2">
                  <c:v>0</c:v>
                </c:pt>
              </c:numCache>
            </c:numRef>
          </c:val>
          <c:extLst>
            <c:ext xmlns:c16="http://schemas.microsoft.com/office/drawing/2014/chart" uri="{C3380CC4-5D6E-409C-BE32-E72D297353CC}">
              <c16:uniqueId val="{00000000-5D07-475A-B1B5-115C51D9E169}"/>
            </c:ext>
          </c:extLst>
        </c:ser>
        <c:dLbls>
          <c:showLegendKey val="0"/>
          <c:showVal val="0"/>
          <c:showCatName val="0"/>
          <c:showSerName val="0"/>
          <c:showPercent val="0"/>
          <c:showBubbleSize val="0"/>
        </c:dLbls>
        <c:gapWidth val="150"/>
        <c:axId val="407591392"/>
        <c:axId val="1"/>
      </c:barChart>
      <c:catAx>
        <c:axId val="407591392"/>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de-AT"/>
                  <a:t>Jahr</a:t>
                </a:r>
              </a:p>
            </c:rich>
          </c:tx>
          <c:layout>
            <c:manualLayout>
              <c:xMode val="edge"/>
              <c:yMode val="edge"/>
              <c:x val="0.51071428571428568"/>
              <c:y val="0.838235294117647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de-AT"/>
                  <a:t>kWh/1000 EUR</a:t>
                </a:r>
              </a:p>
            </c:rich>
          </c:tx>
          <c:layout>
            <c:manualLayout>
              <c:xMode val="edge"/>
              <c:yMode val="edge"/>
              <c:x val="2.8571428571428571E-2"/>
              <c:y val="0.2720588235294117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075913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de-AT"/>
              <a:t>Wärmeenergieverbrauch/beheizte Fläche</a:t>
            </a:r>
          </a:p>
        </c:rich>
      </c:tx>
      <c:layout>
        <c:manualLayout>
          <c:xMode val="edge"/>
          <c:yMode val="edge"/>
          <c:x val="0.21645859089249453"/>
          <c:y val="3.7934273807785482E-2"/>
        </c:manualLayout>
      </c:layout>
      <c:overlay val="0"/>
      <c:spPr>
        <a:noFill/>
        <a:ln w="25400">
          <a:noFill/>
        </a:ln>
      </c:spPr>
    </c:title>
    <c:autoTitleDeleted val="0"/>
    <c:plotArea>
      <c:layout>
        <c:manualLayout>
          <c:layoutTarget val="inner"/>
          <c:xMode val="edge"/>
          <c:yMode val="edge"/>
          <c:x val="0.14132420397113279"/>
          <c:y val="0.23898592498904853"/>
          <c:w val="0.83184499805793355"/>
          <c:h val="0.49314555950121125"/>
        </c:manualLayout>
      </c:layout>
      <c:barChart>
        <c:barDir val="col"/>
        <c:grouping val="clustered"/>
        <c:varyColors val="0"/>
        <c:ser>
          <c:idx val="1"/>
          <c:order val="0"/>
          <c:tx>
            <c:strRef>
              <c:f>'AB 2-1 Verbrauchsdaten-Unt.zahl'!$A$108</c:f>
              <c:strCache>
                <c:ptCount val="1"/>
                <c:pt idx="0">
                  <c:v>Brennstoffverbrauch/beheizte Fläche</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'AB 2-1 Verbrauchsdaten-Unt.zahl'!$C$102:$E$102</c:f>
              <c:numCache>
                <c:formatCode>General</c:formatCode>
                <c:ptCount val="3"/>
                <c:pt idx="0">
                  <c:v>2006</c:v>
                </c:pt>
                <c:pt idx="1">
                  <c:v>2007</c:v>
                </c:pt>
                <c:pt idx="2">
                  <c:v>2008</c:v>
                </c:pt>
              </c:numCache>
            </c:numRef>
          </c:cat>
          <c:val>
            <c:numRef>
              <c:f>'AB 2-1 Verbrauchsdaten-Unt.zahl'!$C$108:$E$108</c:f>
              <c:numCache>
                <c:formatCode>0</c:formatCode>
                <c:ptCount val="3"/>
                <c:pt idx="0">
                  <c:v>185.71444444444444</c:v>
                </c:pt>
                <c:pt idx="1">
                  <c:v>0</c:v>
                </c:pt>
                <c:pt idx="2">
                  <c:v>0</c:v>
                </c:pt>
              </c:numCache>
            </c:numRef>
          </c:val>
          <c:extLst>
            <c:ext xmlns:c16="http://schemas.microsoft.com/office/drawing/2014/chart" uri="{C3380CC4-5D6E-409C-BE32-E72D297353CC}">
              <c16:uniqueId val="{00000000-83FA-4DDA-8843-9183CF7FECF8}"/>
            </c:ext>
          </c:extLst>
        </c:ser>
        <c:dLbls>
          <c:showLegendKey val="0"/>
          <c:showVal val="0"/>
          <c:showCatName val="0"/>
          <c:showSerName val="0"/>
          <c:showPercent val="0"/>
          <c:showBubbleSize val="0"/>
        </c:dLbls>
        <c:gapWidth val="150"/>
        <c:axId val="407591064"/>
        <c:axId val="1"/>
      </c:barChart>
      <c:catAx>
        <c:axId val="407591064"/>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de-AT"/>
                  <a:t>Jahr</a:t>
                </a:r>
              </a:p>
            </c:rich>
          </c:tx>
          <c:layout>
            <c:manualLayout>
              <c:xMode val="edge"/>
              <c:yMode val="edge"/>
              <c:x val="0.52057396652657772"/>
              <c:y val="0.834554023771280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de-AT"/>
                  <a:t>kWh/m2</a:t>
                </a:r>
              </a:p>
            </c:rich>
          </c:tx>
          <c:layout>
            <c:manualLayout>
              <c:xMode val="edge"/>
              <c:yMode val="edge"/>
              <c:x val="3.935610743499901E-2"/>
              <c:y val="0.3603756011739620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075910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de-AT"/>
              <a:t>Wasserverbrauch pro Mitarbeiter und Tag</a:t>
            </a:r>
          </a:p>
        </c:rich>
      </c:tx>
      <c:layout>
        <c:manualLayout>
          <c:xMode val="edge"/>
          <c:yMode val="edge"/>
          <c:x val="0.21288032906166937"/>
          <c:y val="3.6900435490002832E-2"/>
        </c:manualLayout>
      </c:layout>
      <c:overlay val="0"/>
      <c:spPr>
        <a:noFill/>
        <a:ln w="25400">
          <a:noFill/>
        </a:ln>
      </c:spPr>
    </c:title>
    <c:autoTitleDeleted val="0"/>
    <c:plotArea>
      <c:layout>
        <c:manualLayout>
          <c:layoutTarget val="inner"/>
          <c:xMode val="edge"/>
          <c:yMode val="edge"/>
          <c:x val="0.13059045396220054"/>
          <c:y val="0.2361627871360181"/>
          <c:w val="0.8443656749336802"/>
          <c:h val="0.50184592266403849"/>
        </c:manualLayout>
      </c:layout>
      <c:barChart>
        <c:barDir val="col"/>
        <c:grouping val="clustered"/>
        <c:varyColors val="0"/>
        <c:ser>
          <c:idx val="1"/>
          <c:order val="0"/>
          <c:tx>
            <c:strRef>
              <c:f>'AB 2-1 Verbrauchsdaten-Unt.zahl'!$A$111</c:f>
              <c:strCache>
                <c:ptCount val="1"/>
                <c:pt idx="0">
                  <c:v>Wasserverbrauch pro Mitarbeiter und Tag</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'AB 2-1 Verbrauchsdaten-Unt.zahl'!$C$102:$E$102</c:f>
              <c:numCache>
                <c:formatCode>General</c:formatCode>
                <c:ptCount val="3"/>
                <c:pt idx="0">
                  <c:v>2006</c:v>
                </c:pt>
                <c:pt idx="1">
                  <c:v>2007</c:v>
                </c:pt>
                <c:pt idx="2">
                  <c:v>2008</c:v>
                </c:pt>
              </c:numCache>
            </c:numRef>
          </c:cat>
          <c:val>
            <c:numRef>
              <c:f>'AB 2-1 Verbrauchsdaten-Unt.zahl'!$C$111:$E$111</c:f>
              <c:numCache>
                <c:formatCode>0</c:formatCode>
                <c:ptCount val="3"/>
                <c:pt idx="0">
                  <c:v>351.13636363636363</c:v>
                </c:pt>
                <c:pt idx="1">
                  <c:v>0</c:v>
                </c:pt>
                <c:pt idx="2">
                  <c:v>0</c:v>
                </c:pt>
              </c:numCache>
            </c:numRef>
          </c:val>
          <c:extLst>
            <c:ext xmlns:c16="http://schemas.microsoft.com/office/drawing/2014/chart" uri="{C3380CC4-5D6E-409C-BE32-E72D297353CC}">
              <c16:uniqueId val="{00000000-B227-4007-9360-A33C3E480699}"/>
            </c:ext>
          </c:extLst>
        </c:ser>
        <c:dLbls>
          <c:showLegendKey val="0"/>
          <c:showVal val="0"/>
          <c:showCatName val="0"/>
          <c:showSerName val="0"/>
          <c:showPercent val="0"/>
          <c:showBubbleSize val="0"/>
        </c:dLbls>
        <c:gapWidth val="150"/>
        <c:axId val="407685920"/>
        <c:axId val="1"/>
      </c:barChart>
      <c:catAx>
        <c:axId val="407685920"/>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de-AT"/>
                  <a:t>Jahr</a:t>
                </a:r>
              </a:p>
            </c:rich>
          </c:tx>
          <c:layout>
            <c:manualLayout>
              <c:xMode val="edge"/>
              <c:yMode val="edge"/>
              <c:x val="0.51699508486405421"/>
              <c:y val="0.83763988562306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de-AT"/>
                  <a:t>l/Mitarbeiter*a</a:t>
                </a:r>
              </a:p>
            </c:rich>
          </c:tx>
          <c:layout>
            <c:manualLayout>
              <c:xMode val="edge"/>
              <c:yMode val="edge"/>
              <c:x val="2.8622565251989158E-2"/>
              <c:y val="0.2878233968220220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076859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de-AT"/>
              <a:t>Restmüllmenge pro Mitarbeiter und Tag</a:t>
            </a:r>
          </a:p>
        </c:rich>
      </c:tx>
      <c:layout>
        <c:manualLayout>
          <c:xMode val="edge"/>
          <c:yMode val="edge"/>
          <c:x val="0.22602457457839586"/>
          <c:y val="3.6445312604270877E-2"/>
        </c:manualLayout>
      </c:layout>
      <c:overlay val="0"/>
      <c:spPr>
        <a:noFill/>
        <a:ln w="25400">
          <a:noFill/>
        </a:ln>
      </c:spPr>
    </c:title>
    <c:autoTitleDeleted val="0"/>
    <c:plotArea>
      <c:layout>
        <c:manualLayout>
          <c:layoutTarget val="inner"/>
          <c:xMode val="edge"/>
          <c:yMode val="edge"/>
          <c:x val="0.13633228307903242"/>
          <c:y val="0.23689453192776069"/>
          <c:w val="0.8377260026040545"/>
          <c:h val="0.50294531393893804"/>
        </c:manualLayout>
      </c:layout>
      <c:barChart>
        <c:barDir val="col"/>
        <c:grouping val="clustered"/>
        <c:varyColors val="0"/>
        <c:ser>
          <c:idx val="1"/>
          <c:order val="0"/>
          <c:tx>
            <c:strRef>
              <c:f>'AB 2-1 Verbrauchsdaten-Unt.zahl'!$A$114</c:f>
              <c:strCache>
                <c:ptCount val="1"/>
                <c:pt idx="0">
                  <c:v>Restmüllmenge pro Mitarbeiter und Tag</c:v>
                </c:pt>
              </c:strCache>
            </c:strRef>
          </c:tx>
          <c:spPr>
            <a:solidFill>
              <a:srgbClr val="9933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'AB 2-1 Verbrauchsdaten-Unt.zahl'!$C$102:$E$102</c:f>
              <c:numCache>
                <c:formatCode>General</c:formatCode>
                <c:ptCount val="3"/>
                <c:pt idx="0">
                  <c:v>2006</c:v>
                </c:pt>
                <c:pt idx="1">
                  <c:v>2007</c:v>
                </c:pt>
                <c:pt idx="2">
                  <c:v>2008</c:v>
                </c:pt>
              </c:numCache>
            </c:numRef>
          </c:cat>
          <c:val>
            <c:numRef>
              <c:f>'AB 2-1 Verbrauchsdaten-Unt.zahl'!$C$114:$E$114</c:f>
              <c:numCache>
                <c:formatCode>0</c:formatCode>
                <c:ptCount val="3"/>
                <c:pt idx="0">
                  <c:v>17.045454545454547</c:v>
                </c:pt>
                <c:pt idx="1">
                  <c:v>0</c:v>
                </c:pt>
                <c:pt idx="2">
                  <c:v>0</c:v>
                </c:pt>
              </c:numCache>
            </c:numRef>
          </c:val>
          <c:extLst>
            <c:ext xmlns:c16="http://schemas.microsoft.com/office/drawing/2014/chart" uri="{C3380CC4-5D6E-409C-BE32-E72D297353CC}">
              <c16:uniqueId val="{00000000-1864-4386-BE3D-39A7C58F3434}"/>
            </c:ext>
          </c:extLst>
        </c:ser>
        <c:dLbls>
          <c:showLegendKey val="0"/>
          <c:showVal val="0"/>
          <c:showCatName val="0"/>
          <c:showSerName val="0"/>
          <c:showPercent val="0"/>
          <c:showBubbleSize val="0"/>
        </c:dLbls>
        <c:gapWidth val="150"/>
        <c:axId val="407684280"/>
        <c:axId val="1"/>
      </c:barChart>
      <c:catAx>
        <c:axId val="407684280"/>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de-AT"/>
                  <a:t>Jahr</a:t>
                </a:r>
              </a:p>
            </c:rich>
          </c:tx>
          <c:layout>
            <c:manualLayout>
              <c:xMode val="edge"/>
              <c:yMode val="edge"/>
              <c:x val="0.51842144486632069"/>
              <c:y val="0.838242189898230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AT"/>
                  <a:t>l/Mitarbeiter*d</a:t>
                </a:r>
              </a:p>
            </c:rich>
          </c:tx>
          <c:layout>
            <c:manualLayout>
              <c:xMode val="edge"/>
              <c:yMode val="edge"/>
              <c:x val="2.8701533279796302E-2"/>
              <c:y val="0.3170742196571566"/>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076842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AT"/>
              <a:t>Auswertung der Fragen</a:t>
            </a:r>
          </a:p>
        </c:rich>
      </c:tx>
      <c:layout>
        <c:manualLayout>
          <c:xMode val="edge"/>
          <c:yMode val="edge"/>
          <c:x val="0.41145875189082021"/>
          <c:y val="2.941182102447347E-2"/>
        </c:manualLayout>
      </c:layout>
      <c:overlay val="0"/>
      <c:spPr>
        <a:noFill/>
        <a:ln w="25400">
          <a:noFill/>
        </a:ln>
      </c:spPr>
    </c:title>
    <c:autoTitleDeleted val="0"/>
    <c:plotArea>
      <c:layout>
        <c:manualLayout>
          <c:layoutTarget val="inner"/>
          <c:xMode val="edge"/>
          <c:yMode val="edge"/>
          <c:x val="7.0833405388799425E-2"/>
          <c:y val="0.1431375289857709"/>
          <c:w val="0.73958408567717049"/>
          <c:h val="0.73137394947524026"/>
        </c:manualLayout>
      </c:layout>
      <c:barChart>
        <c:barDir val="col"/>
        <c:grouping val="clustered"/>
        <c:varyColors val="0"/>
        <c:ser>
          <c:idx val="0"/>
          <c:order val="0"/>
          <c:tx>
            <c:v>Durchschnittliche Bewertung aller Fragen</c:v>
          </c:tx>
          <c:spPr>
            <a:solidFill>
              <a:srgbClr val="993366"/>
            </a:solidFill>
            <a:ln w="12700">
              <a:solidFill>
                <a:srgbClr val="000000"/>
              </a:solidFill>
              <a:prstDash val="solid"/>
            </a:ln>
          </c:spPr>
          <c:invertIfNegative val="0"/>
          <c:val>
            <c:numRef>
              <c:f>'AB 7-2 Auswertung'!$C$12</c:f>
              <c:numCache>
                <c:formatCode>0.00</c:formatCode>
                <c:ptCount val="1"/>
                <c:pt idx="0">
                  <c:v>2.75</c:v>
                </c:pt>
              </c:numCache>
            </c:numRef>
          </c:val>
          <c:extLst>
            <c:ext xmlns:c16="http://schemas.microsoft.com/office/drawing/2014/chart" uri="{C3380CC4-5D6E-409C-BE32-E72D297353CC}">
              <c16:uniqueId val="{00000000-0902-4951-8382-B11717E94DF5}"/>
            </c:ext>
          </c:extLst>
        </c:ser>
        <c:ser>
          <c:idx val="1"/>
          <c:order val="1"/>
          <c:tx>
            <c:v>Durchschnittliche Bewertung der einzelnen Fragen</c:v>
          </c:tx>
          <c:spPr>
            <a:solidFill>
              <a:srgbClr val="E3E3E3"/>
            </a:solidFill>
            <a:ln w="12700">
              <a:solidFill>
                <a:srgbClr val="000000"/>
              </a:solidFill>
              <a:prstDash val="solid"/>
            </a:ln>
          </c:spPr>
          <c:invertIfNegative val="0"/>
          <c:val>
            <c:numRef>
              <c:f>'AB 7-2 Auswertung'!$B$2:$B$11</c:f>
              <c:numCache>
                <c:formatCode>0.00</c:formatCode>
                <c:ptCount val="10"/>
                <c:pt idx="0">
                  <c:v>3</c:v>
                </c:pt>
                <c:pt idx="1">
                  <c:v>2.5</c:v>
                </c:pt>
                <c:pt idx="2">
                  <c:v>3.5</c:v>
                </c:pt>
                <c:pt idx="3">
                  <c:v>3.5</c:v>
                </c:pt>
                <c:pt idx="4">
                  <c:v>2</c:v>
                </c:pt>
                <c:pt idx="5">
                  <c:v>2.5</c:v>
                </c:pt>
                <c:pt idx="6">
                  <c:v>2.5</c:v>
                </c:pt>
                <c:pt idx="7">
                  <c:v>2.5</c:v>
                </c:pt>
                <c:pt idx="8">
                  <c:v>2.5</c:v>
                </c:pt>
                <c:pt idx="9">
                  <c:v>3</c:v>
                </c:pt>
              </c:numCache>
            </c:numRef>
          </c:val>
          <c:extLst>
            <c:ext xmlns:c16="http://schemas.microsoft.com/office/drawing/2014/chart" uri="{C3380CC4-5D6E-409C-BE32-E72D297353CC}">
              <c16:uniqueId val="{00000001-0902-4951-8382-B11717E94DF5}"/>
            </c:ext>
          </c:extLst>
        </c:ser>
        <c:dLbls>
          <c:showLegendKey val="0"/>
          <c:showVal val="0"/>
          <c:showCatName val="0"/>
          <c:showSerName val="0"/>
          <c:showPercent val="0"/>
          <c:showBubbleSize val="0"/>
        </c:dLbls>
        <c:gapWidth val="150"/>
        <c:axId val="407932280"/>
        <c:axId val="1"/>
      </c:barChart>
      <c:catAx>
        <c:axId val="407932280"/>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de-AT"/>
                  <a:t>Fragennummer</a:t>
                </a:r>
              </a:p>
            </c:rich>
          </c:tx>
          <c:layout>
            <c:manualLayout>
              <c:xMode val="edge"/>
              <c:yMode val="edge"/>
              <c:x val="0.39375040054362037"/>
              <c:y val="0.927452756305063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de-AT"/>
                  <a:t>Zufriedenheit im Durchschnitt</a:t>
                </a:r>
              </a:p>
            </c:rich>
          </c:tx>
          <c:layout>
            <c:manualLayout>
              <c:xMode val="edge"/>
              <c:yMode val="edge"/>
              <c:x val="1.6666683620893984E-2"/>
              <c:y val="0.3431379119521904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de-DE"/>
          </a:p>
        </c:txPr>
        <c:crossAx val="407932280"/>
        <c:crosses val="autoZero"/>
        <c:crossBetween val="between"/>
      </c:valAx>
      <c:spPr>
        <a:noFill/>
        <a:ln w="25400">
          <a:noFill/>
        </a:ln>
      </c:spPr>
    </c:plotArea>
    <c:legend>
      <c:legendPos val="r"/>
      <c:layout>
        <c:manualLayout>
          <c:xMode val="edge"/>
          <c:yMode val="edge"/>
          <c:x val="0.82500083923425216"/>
          <c:y val="0.35490264036197988"/>
          <c:w val="0.16979183938785744"/>
          <c:h val="0.27058875342515593"/>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38100</xdr:colOff>
      <xdr:row>32</xdr:row>
      <xdr:rowOff>0</xdr:rowOff>
    </xdr:from>
    <xdr:to>
      <xdr:col>13</xdr:col>
      <xdr:colOff>752475</xdr:colOff>
      <xdr:row>48</xdr:row>
      <xdr:rowOff>0</xdr:rowOff>
    </xdr:to>
    <xdr:graphicFrame macro="">
      <xdr:nvGraphicFramePr>
        <xdr:cNvPr id="14341" name="Diagramm 5">
          <a:extLst>
            <a:ext uri="{FF2B5EF4-FFF2-40B4-BE49-F238E27FC236}">
              <a16:creationId xmlns:a16="http://schemas.microsoft.com/office/drawing/2014/main" id="{8559DF3B-818F-438A-B283-D847C4A9D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28575</xdr:rowOff>
    </xdr:from>
    <xdr:to>
      <xdr:col>6</xdr:col>
      <xdr:colOff>752475</xdr:colOff>
      <xdr:row>15</xdr:row>
      <xdr:rowOff>152400</xdr:rowOff>
    </xdr:to>
    <xdr:graphicFrame macro="">
      <xdr:nvGraphicFramePr>
        <xdr:cNvPr id="14342" name="Diagramm 6">
          <a:extLst>
            <a:ext uri="{FF2B5EF4-FFF2-40B4-BE49-F238E27FC236}">
              <a16:creationId xmlns:a16="http://schemas.microsoft.com/office/drawing/2014/main" id="{09A1F86E-E4CF-45E2-897D-C7E892736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0</xdr:row>
      <xdr:rowOff>0</xdr:rowOff>
    </xdr:from>
    <xdr:to>
      <xdr:col>14</xdr:col>
      <xdr:colOff>0</xdr:colOff>
      <xdr:row>16</xdr:row>
      <xdr:rowOff>0</xdr:rowOff>
    </xdr:to>
    <xdr:graphicFrame macro="">
      <xdr:nvGraphicFramePr>
        <xdr:cNvPr id="14343" name="Diagramm 7">
          <a:extLst>
            <a:ext uri="{FF2B5EF4-FFF2-40B4-BE49-F238E27FC236}">
              <a16:creationId xmlns:a16="http://schemas.microsoft.com/office/drawing/2014/main" id="{5460B779-E7F2-499F-B328-8D7C89F287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xdr:row>
      <xdr:rowOff>28575</xdr:rowOff>
    </xdr:from>
    <xdr:to>
      <xdr:col>6</xdr:col>
      <xdr:colOff>752475</xdr:colOff>
      <xdr:row>31</xdr:row>
      <xdr:rowOff>114300</xdr:rowOff>
    </xdr:to>
    <xdr:graphicFrame macro="">
      <xdr:nvGraphicFramePr>
        <xdr:cNvPr id="14344" name="Diagramm 8">
          <a:extLst>
            <a:ext uri="{FF2B5EF4-FFF2-40B4-BE49-F238E27FC236}">
              <a16:creationId xmlns:a16="http://schemas.microsoft.com/office/drawing/2014/main" id="{2ADD9908-8937-4BF2-842F-C5C713087F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16</xdr:row>
      <xdr:rowOff>0</xdr:rowOff>
    </xdr:from>
    <xdr:to>
      <xdr:col>13</xdr:col>
      <xdr:colOff>752475</xdr:colOff>
      <xdr:row>31</xdr:row>
      <xdr:rowOff>152400</xdr:rowOff>
    </xdr:to>
    <xdr:graphicFrame macro="">
      <xdr:nvGraphicFramePr>
        <xdr:cNvPr id="14345" name="Diagramm 9">
          <a:extLst>
            <a:ext uri="{FF2B5EF4-FFF2-40B4-BE49-F238E27FC236}">
              <a16:creationId xmlns:a16="http://schemas.microsoft.com/office/drawing/2014/main" id="{C260F56B-0CAA-4278-8782-DC6A9F3B77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31</xdr:row>
      <xdr:rowOff>123825</xdr:rowOff>
    </xdr:from>
    <xdr:to>
      <xdr:col>6</xdr:col>
      <xdr:colOff>733425</xdr:colOff>
      <xdr:row>47</xdr:row>
      <xdr:rowOff>142875</xdr:rowOff>
    </xdr:to>
    <xdr:graphicFrame macro="">
      <xdr:nvGraphicFramePr>
        <xdr:cNvPr id="14346" name="Diagramm 10">
          <a:extLst>
            <a:ext uri="{FF2B5EF4-FFF2-40B4-BE49-F238E27FC236}">
              <a16:creationId xmlns:a16="http://schemas.microsoft.com/office/drawing/2014/main" id="{8D775D79-06DC-4E6D-8BF7-1CEAB486E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0</xdr:rowOff>
    </xdr:from>
    <xdr:to>
      <xdr:col>1</xdr:col>
      <xdr:colOff>200025</xdr:colOff>
      <xdr:row>1</xdr:row>
      <xdr:rowOff>0</xdr:rowOff>
    </xdr:to>
    <xdr:sp macro="" textlink="">
      <xdr:nvSpPr>
        <xdr:cNvPr id="19457" name="Line 1">
          <a:extLst>
            <a:ext uri="{FF2B5EF4-FFF2-40B4-BE49-F238E27FC236}">
              <a16:creationId xmlns:a16="http://schemas.microsoft.com/office/drawing/2014/main" id="{6CB49E13-2DE6-405F-9EC4-EB95448F012E}"/>
            </a:ext>
          </a:extLst>
        </xdr:cNvPr>
        <xdr:cNvSpPr>
          <a:spLocks noChangeShapeType="1"/>
        </xdr:cNvSpPr>
      </xdr:nvSpPr>
      <xdr:spPr bwMode="auto">
        <a:xfrm>
          <a:off x="9525" y="352425"/>
          <a:ext cx="952500" cy="0"/>
        </a:xfrm>
        <a:prstGeom prst="line">
          <a:avLst/>
        </a:prstGeom>
        <a:noFill/>
        <a:ln w="114300">
          <a:solidFill>
            <a:srgbClr val="0033CC"/>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904875</xdr:colOff>
      <xdr:row>1</xdr:row>
      <xdr:rowOff>28575</xdr:rowOff>
    </xdr:from>
    <xdr:to>
      <xdr:col>7</xdr:col>
      <xdr:colOff>695325</xdr:colOff>
      <xdr:row>1</xdr:row>
      <xdr:rowOff>28575</xdr:rowOff>
    </xdr:to>
    <xdr:sp macro="" textlink="">
      <xdr:nvSpPr>
        <xdr:cNvPr id="19458" name="Line 2">
          <a:extLst>
            <a:ext uri="{FF2B5EF4-FFF2-40B4-BE49-F238E27FC236}">
              <a16:creationId xmlns:a16="http://schemas.microsoft.com/office/drawing/2014/main" id="{21D28DDB-B04B-44A4-900F-0EF306F27179}"/>
            </a:ext>
          </a:extLst>
        </xdr:cNvPr>
        <xdr:cNvSpPr>
          <a:spLocks noChangeShapeType="1"/>
        </xdr:cNvSpPr>
      </xdr:nvSpPr>
      <xdr:spPr bwMode="auto">
        <a:xfrm flipV="1">
          <a:off x="4943475" y="381000"/>
          <a:ext cx="1038225" cy="0"/>
        </a:xfrm>
        <a:prstGeom prst="line">
          <a:avLst/>
        </a:prstGeom>
        <a:noFill/>
        <a:ln w="114300">
          <a:solidFill>
            <a:srgbClr val="0033CC"/>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xdr:row>
      <xdr:rowOff>19050</xdr:rowOff>
    </xdr:from>
    <xdr:to>
      <xdr:col>10</xdr:col>
      <xdr:colOff>171450</xdr:colOff>
      <xdr:row>1</xdr:row>
      <xdr:rowOff>19050</xdr:rowOff>
    </xdr:to>
    <xdr:sp macro="" textlink="">
      <xdr:nvSpPr>
        <xdr:cNvPr id="19459" name="Line 3">
          <a:extLst>
            <a:ext uri="{FF2B5EF4-FFF2-40B4-BE49-F238E27FC236}">
              <a16:creationId xmlns:a16="http://schemas.microsoft.com/office/drawing/2014/main" id="{D9E82D11-3499-49F3-A5DF-350C61FD4E6C}"/>
            </a:ext>
          </a:extLst>
        </xdr:cNvPr>
        <xdr:cNvSpPr>
          <a:spLocks noChangeShapeType="1"/>
        </xdr:cNvSpPr>
      </xdr:nvSpPr>
      <xdr:spPr bwMode="auto">
        <a:xfrm>
          <a:off x="6391275" y="371475"/>
          <a:ext cx="923925" cy="0"/>
        </a:xfrm>
        <a:prstGeom prst="line">
          <a:avLst/>
        </a:prstGeom>
        <a:noFill/>
        <a:ln w="114300">
          <a:solidFill>
            <a:srgbClr val="0033CC"/>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771525</xdr:colOff>
      <xdr:row>1</xdr:row>
      <xdr:rowOff>0</xdr:rowOff>
    </xdr:from>
    <xdr:to>
      <xdr:col>16</xdr:col>
      <xdr:colOff>0</xdr:colOff>
      <xdr:row>1</xdr:row>
      <xdr:rowOff>0</xdr:rowOff>
    </xdr:to>
    <xdr:sp macro="" textlink="">
      <xdr:nvSpPr>
        <xdr:cNvPr id="19460" name="Line 4">
          <a:extLst>
            <a:ext uri="{FF2B5EF4-FFF2-40B4-BE49-F238E27FC236}">
              <a16:creationId xmlns:a16="http://schemas.microsoft.com/office/drawing/2014/main" id="{E5A94841-56EB-44A6-9F5E-AB8408F6AFFF}"/>
            </a:ext>
          </a:extLst>
        </xdr:cNvPr>
        <xdr:cNvSpPr>
          <a:spLocks noChangeShapeType="1"/>
        </xdr:cNvSpPr>
      </xdr:nvSpPr>
      <xdr:spPr bwMode="auto">
        <a:xfrm>
          <a:off x="11258550" y="352425"/>
          <a:ext cx="1171575" cy="0"/>
        </a:xfrm>
        <a:prstGeom prst="line">
          <a:avLst/>
        </a:prstGeom>
        <a:noFill/>
        <a:ln w="114300">
          <a:solidFill>
            <a:srgbClr val="0033CC"/>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7</xdr:row>
      <xdr:rowOff>57150</xdr:rowOff>
    </xdr:from>
    <xdr:to>
      <xdr:col>1</xdr:col>
      <xdr:colOff>609600</xdr:colOff>
      <xdr:row>7</xdr:row>
      <xdr:rowOff>295275</xdr:rowOff>
    </xdr:to>
    <xdr:pic>
      <xdr:nvPicPr>
        <xdr:cNvPr id="20481" name="Picture 1">
          <a:extLst>
            <a:ext uri="{FF2B5EF4-FFF2-40B4-BE49-F238E27FC236}">
              <a16:creationId xmlns:a16="http://schemas.microsoft.com/office/drawing/2014/main" id="{C6386374-8422-498D-ADE8-5B524BAE6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94322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371475</xdr:colOff>
      <xdr:row>7</xdr:row>
      <xdr:rowOff>57150</xdr:rowOff>
    </xdr:from>
    <xdr:to>
      <xdr:col>2</xdr:col>
      <xdr:colOff>609600</xdr:colOff>
      <xdr:row>7</xdr:row>
      <xdr:rowOff>295275</xdr:rowOff>
    </xdr:to>
    <xdr:pic>
      <xdr:nvPicPr>
        <xdr:cNvPr id="20482" name="Picture 2">
          <a:extLst>
            <a:ext uri="{FF2B5EF4-FFF2-40B4-BE49-F238E27FC236}">
              <a16:creationId xmlns:a16="http://schemas.microsoft.com/office/drawing/2014/main" id="{68B72D31-DE39-48A0-B9ED-EE541F1847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294322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371475</xdr:colOff>
      <xdr:row>7</xdr:row>
      <xdr:rowOff>57150</xdr:rowOff>
    </xdr:from>
    <xdr:to>
      <xdr:col>1</xdr:col>
      <xdr:colOff>609600</xdr:colOff>
      <xdr:row>7</xdr:row>
      <xdr:rowOff>295275</xdr:rowOff>
    </xdr:to>
    <xdr:pic>
      <xdr:nvPicPr>
        <xdr:cNvPr id="20483" name="Picture 3">
          <a:extLst>
            <a:ext uri="{FF2B5EF4-FFF2-40B4-BE49-F238E27FC236}">
              <a16:creationId xmlns:a16="http://schemas.microsoft.com/office/drawing/2014/main" id="{437823BF-0C4E-4AEB-9AA1-E6F891D7C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94322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371475</xdr:colOff>
      <xdr:row>7</xdr:row>
      <xdr:rowOff>57150</xdr:rowOff>
    </xdr:from>
    <xdr:to>
      <xdr:col>2</xdr:col>
      <xdr:colOff>609600</xdr:colOff>
      <xdr:row>7</xdr:row>
      <xdr:rowOff>295275</xdr:rowOff>
    </xdr:to>
    <xdr:pic>
      <xdr:nvPicPr>
        <xdr:cNvPr id="20484" name="Picture 4">
          <a:extLst>
            <a:ext uri="{FF2B5EF4-FFF2-40B4-BE49-F238E27FC236}">
              <a16:creationId xmlns:a16="http://schemas.microsoft.com/office/drawing/2014/main" id="{6BA147BB-A74D-427A-A7FC-6F8457DF15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294322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371475</xdr:colOff>
      <xdr:row>7</xdr:row>
      <xdr:rowOff>57150</xdr:rowOff>
    </xdr:from>
    <xdr:to>
      <xdr:col>3</xdr:col>
      <xdr:colOff>609600</xdr:colOff>
      <xdr:row>7</xdr:row>
      <xdr:rowOff>295275</xdr:rowOff>
    </xdr:to>
    <xdr:pic>
      <xdr:nvPicPr>
        <xdr:cNvPr id="20485" name="Picture 5">
          <a:extLst>
            <a:ext uri="{FF2B5EF4-FFF2-40B4-BE49-F238E27FC236}">
              <a16:creationId xmlns:a16="http://schemas.microsoft.com/office/drawing/2014/main" id="{3C87C9D1-2EA7-4E2F-9920-E45CFD88E4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05475" y="294322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371475</xdr:colOff>
      <xdr:row>7</xdr:row>
      <xdr:rowOff>57150</xdr:rowOff>
    </xdr:from>
    <xdr:to>
      <xdr:col>4</xdr:col>
      <xdr:colOff>609600</xdr:colOff>
      <xdr:row>7</xdr:row>
      <xdr:rowOff>295275</xdr:rowOff>
    </xdr:to>
    <xdr:pic>
      <xdr:nvPicPr>
        <xdr:cNvPr id="20486" name="Picture 6">
          <a:extLst>
            <a:ext uri="{FF2B5EF4-FFF2-40B4-BE49-F238E27FC236}">
              <a16:creationId xmlns:a16="http://schemas.microsoft.com/office/drawing/2014/main" id="{D0E0122D-7F4C-49CD-AD83-52F50B176C8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86550" y="294322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381000</xdr:colOff>
      <xdr:row>4</xdr:row>
      <xdr:rowOff>57150</xdr:rowOff>
    </xdr:from>
    <xdr:to>
      <xdr:col>1</xdr:col>
      <xdr:colOff>619125</xdr:colOff>
      <xdr:row>4</xdr:row>
      <xdr:rowOff>295275</xdr:rowOff>
    </xdr:to>
    <xdr:pic>
      <xdr:nvPicPr>
        <xdr:cNvPr id="20487" name="Picture 7">
          <a:extLst>
            <a:ext uri="{FF2B5EF4-FFF2-40B4-BE49-F238E27FC236}">
              <a16:creationId xmlns:a16="http://schemas.microsoft.com/office/drawing/2014/main" id="{944E9350-25A5-42D3-970D-9AD733B03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2057400"/>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381000</xdr:colOff>
      <xdr:row>5</xdr:row>
      <xdr:rowOff>57150</xdr:rowOff>
    </xdr:from>
    <xdr:to>
      <xdr:col>1</xdr:col>
      <xdr:colOff>619125</xdr:colOff>
      <xdr:row>5</xdr:row>
      <xdr:rowOff>295275</xdr:rowOff>
    </xdr:to>
    <xdr:pic>
      <xdr:nvPicPr>
        <xdr:cNvPr id="20488" name="Picture 8">
          <a:extLst>
            <a:ext uri="{FF2B5EF4-FFF2-40B4-BE49-F238E27FC236}">
              <a16:creationId xmlns:a16="http://schemas.microsoft.com/office/drawing/2014/main" id="{5BA00479-20E1-466E-BB84-211F6099698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52850" y="2400300"/>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371475</xdr:colOff>
      <xdr:row>7</xdr:row>
      <xdr:rowOff>57150</xdr:rowOff>
    </xdr:from>
    <xdr:to>
      <xdr:col>1</xdr:col>
      <xdr:colOff>609600</xdr:colOff>
      <xdr:row>7</xdr:row>
      <xdr:rowOff>295275</xdr:rowOff>
    </xdr:to>
    <xdr:pic>
      <xdr:nvPicPr>
        <xdr:cNvPr id="23553" name="Picture 1">
          <a:extLst>
            <a:ext uri="{FF2B5EF4-FFF2-40B4-BE49-F238E27FC236}">
              <a16:creationId xmlns:a16="http://schemas.microsoft.com/office/drawing/2014/main" id="{CB37BD72-0860-41B1-99F3-4F23ECB19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94322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371475</xdr:colOff>
      <xdr:row>7</xdr:row>
      <xdr:rowOff>57150</xdr:rowOff>
    </xdr:from>
    <xdr:to>
      <xdr:col>2</xdr:col>
      <xdr:colOff>609600</xdr:colOff>
      <xdr:row>7</xdr:row>
      <xdr:rowOff>295275</xdr:rowOff>
    </xdr:to>
    <xdr:pic>
      <xdr:nvPicPr>
        <xdr:cNvPr id="23554" name="Picture 2">
          <a:extLst>
            <a:ext uri="{FF2B5EF4-FFF2-40B4-BE49-F238E27FC236}">
              <a16:creationId xmlns:a16="http://schemas.microsoft.com/office/drawing/2014/main" id="{178E5D48-BE44-46F1-9D8D-409FBC2754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294322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371475</xdr:colOff>
      <xdr:row>7</xdr:row>
      <xdr:rowOff>57150</xdr:rowOff>
    </xdr:from>
    <xdr:to>
      <xdr:col>1</xdr:col>
      <xdr:colOff>609600</xdr:colOff>
      <xdr:row>7</xdr:row>
      <xdr:rowOff>295275</xdr:rowOff>
    </xdr:to>
    <xdr:pic>
      <xdr:nvPicPr>
        <xdr:cNvPr id="23555" name="Picture 3">
          <a:extLst>
            <a:ext uri="{FF2B5EF4-FFF2-40B4-BE49-F238E27FC236}">
              <a16:creationId xmlns:a16="http://schemas.microsoft.com/office/drawing/2014/main" id="{C3869986-4AC7-49D0-8570-8BC9C74E9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94322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371475</xdr:colOff>
      <xdr:row>7</xdr:row>
      <xdr:rowOff>57150</xdr:rowOff>
    </xdr:from>
    <xdr:to>
      <xdr:col>2</xdr:col>
      <xdr:colOff>609600</xdr:colOff>
      <xdr:row>7</xdr:row>
      <xdr:rowOff>295275</xdr:rowOff>
    </xdr:to>
    <xdr:pic>
      <xdr:nvPicPr>
        <xdr:cNvPr id="23556" name="Picture 4">
          <a:extLst>
            <a:ext uri="{FF2B5EF4-FFF2-40B4-BE49-F238E27FC236}">
              <a16:creationId xmlns:a16="http://schemas.microsoft.com/office/drawing/2014/main" id="{D103AE2C-D817-4240-B61D-A14E915ABA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294322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371475</xdr:colOff>
      <xdr:row>7</xdr:row>
      <xdr:rowOff>57150</xdr:rowOff>
    </xdr:from>
    <xdr:to>
      <xdr:col>3</xdr:col>
      <xdr:colOff>609600</xdr:colOff>
      <xdr:row>7</xdr:row>
      <xdr:rowOff>295275</xdr:rowOff>
    </xdr:to>
    <xdr:pic>
      <xdr:nvPicPr>
        <xdr:cNvPr id="23557" name="Picture 5">
          <a:extLst>
            <a:ext uri="{FF2B5EF4-FFF2-40B4-BE49-F238E27FC236}">
              <a16:creationId xmlns:a16="http://schemas.microsoft.com/office/drawing/2014/main" id="{C0D44107-8704-48F0-AAB0-085500A2A7C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05475" y="294322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371475</xdr:colOff>
      <xdr:row>7</xdr:row>
      <xdr:rowOff>57150</xdr:rowOff>
    </xdr:from>
    <xdr:to>
      <xdr:col>4</xdr:col>
      <xdr:colOff>609600</xdr:colOff>
      <xdr:row>7</xdr:row>
      <xdr:rowOff>295275</xdr:rowOff>
    </xdr:to>
    <xdr:pic>
      <xdr:nvPicPr>
        <xdr:cNvPr id="23558" name="Picture 6">
          <a:extLst>
            <a:ext uri="{FF2B5EF4-FFF2-40B4-BE49-F238E27FC236}">
              <a16:creationId xmlns:a16="http://schemas.microsoft.com/office/drawing/2014/main" id="{21133D61-F0B4-4336-AAF5-0DBD2C80B22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86550" y="2943225"/>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381000</xdr:colOff>
      <xdr:row>4</xdr:row>
      <xdr:rowOff>57150</xdr:rowOff>
    </xdr:from>
    <xdr:to>
      <xdr:col>1</xdr:col>
      <xdr:colOff>619125</xdr:colOff>
      <xdr:row>4</xdr:row>
      <xdr:rowOff>295275</xdr:rowOff>
    </xdr:to>
    <xdr:pic>
      <xdr:nvPicPr>
        <xdr:cNvPr id="23559" name="Picture 7">
          <a:extLst>
            <a:ext uri="{FF2B5EF4-FFF2-40B4-BE49-F238E27FC236}">
              <a16:creationId xmlns:a16="http://schemas.microsoft.com/office/drawing/2014/main" id="{D2CFED9D-8D95-4C23-9CA7-A06DB1191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2057400"/>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381000</xdr:colOff>
      <xdr:row>5</xdr:row>
      <xdr:rowOff>57150</xdr:rowOff>
    </xdr:from>
    <xdr:to>
      <xdr:col>1</xdr:col>
      <xdr:colOff>619125</xdr:colOff>
      <xdr:row>5</xdr:row>
      <xdr:rowOff>295275</xdr:rowOff>
    </xdr:to>
    <xdr:pic>
      <xdr:nvPicPr>
        <xdr:cNvPr id="23560" name="Picture 8">
          <a:extLst>
            <a:ext uri="{FF2B5EF4-FFF2-40B4-BE49-F238E27FC236}">
              <a16:creationId xmlns:a16="http://schemas.microsoft.com/office/drawing/2014/main" id="{BD371973-E725-489B-9EBA-D9C637F9DE0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52850" y="2400300"/>
          <a:ext cx="2381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8648700</xdr:colOff>
      <xdr:row>15</xdr:row>
      <xdr:rowOff>38100</xdr:rowOff>
    </xdr:from>
    <xdr:to>
      <xdr:col>0</xdr:col>
      <xdr:colOff>9048750</xdr:colOff>
      <xdr:row>16</xdr:row>
      <xdr:rowOff>28575</xdr:rowOff>
    </xdr:to>
    <xdr:pic>
      <xdr:nvPicPr>
        <xdr:cNvPr id="21505" name="Picture 1">
          <a:extLst>
            <a:ext uri="{FF2B5EF4-FFF2-40B4-BE49-F238E27FC236}">
              <a16:creationId xmlns:a16="http://schemas.microsoft.com/office/drawing/2014/main" id="{A39A0685-0361-4329-8B7B-F5A5327008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8700" y="8791575"/>
          <a:ext cx="400050"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8648700</xdr:colOff>
      <xdr:row>16</xdr:row>
      <xdr:rowOff>19050</xdr:rowOff>
    </xdr:from>
    <xdr:to>
      <xdr:col>0</xdr:col>
      <xdr:colOff>9048750</xdr:colOff>
      <xdr:row>17</xdr:row>
      <xdr:rowOff>9525</xdr:rowOff>
    </xdr:to>
    <xdr:pic>
      <xdr:nvPicPr>
        <xdr:cNvPr id="21506" name="Picture 2">
          <a:extLst>
            <a:ext uri="{FF2B5EF4-FFF2-40B4-BE49-F238E27FC236}">
              <a16:creationId xmlns:a16="http://schemas.microsoft.com/office/drawing/2014/main" id="{BD52AF99-8B67-4185-BAD3-F875C90B5E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48700" y="9182100"/>
          <a:ext cx="400050"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8648700</xdr:colOff>
      <xdr:row>17</xdr:row>
      <xdr:rowOff>19050</xdr:rowOff>
    </xdr:from>
    <xdr:to>
      <xdr:col>0</xdr:col>
      <xdr:colOff>9048750</xdr:colOff>
      <xdr:row>18</xdr:row>
      <xdr:rowOff>9525</xdr:rowOff>
    </xdr:to>
    <xdr:pic>
      <xdr:nvPicPr>
        <xdr:cNvPr id="21507" name="Picture 3">
          <a:extLst>
            <a:ext uri="{FF2B5EF4-FFF2-40B4-BE49-F238E27FC236}">
              <a16:creationId xmlns:a16="http://schemas.microsoft.com/office/drawing/2014/main" id="{489E4701-DE3E-41F8-8C10-2E5CF40472B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48700" y="9591675"/>
          <a:ext cx="400050"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8648700</xdr:colOff>
      <xdr:row>18</xdr:row>
      <xdr:rowOff>19050</xdr:rowOff>
    </xdr:from>
    <xdr:to>
      <xdr:col>0</xdr:col>
      <xdr:colOff>9048750</xdr:colOff>
      <xdr:row>19</xdr:row>
      <xdr:rowOff>9525</xdr:rowOff>
    </xdr:to>
    <xdr:pic>
      <xdr:nvPicPr>
        <xdr:cNvPr id="21508" name="Picture 4">
          <a:extLst>
            <a:ext uri="{FF2B5EF4-FFF2-40B4-BE49-F238E27FC236}">
              <a16:creationId xmlns:a16="http://schemas.microsoft.com/office/drawing/2014/main" id="{92907D98-49BE-4BAC-9721-46B2FC9854C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648700" y="10001250"/>
          <a:ext cx="400050"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30</xdr:row>
      <xdr:rowOff>0</xdr:rowOff>
    </xdr:to>
    <xdr:graphicFrame macro="">
      <xdr:nvGraphicFramePr>
        <xdr:cNvPr id="22529" name="Diagramm 1">
          <a:extLst>
            <a:ext uri="{FF2B5EF4-FFF2-40B4-BE49-F238E27FC236}">
              <a16:creationId xmlns:a16="http://schemas.microsoft.com/office/drawing/2014/main" id="{388838E2-9A68-428B-B4EE-0523B656B6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mailto:Umwelt@Spielzeug.by"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zoomScaleNormal="100" zoomScaleSheetLayoutView="100" workbookViewId="0">
      <selection sqref="A1:D1"/>
    </sheetView>
  </sheetViews>
  <sheetFormatPr baseColWidth="10" defaultRowHeight="12.75"/>
  <cols>
    <col min="1" max="1" width="14.85546875" style="25" customWidth="1"/>
    <col min="2" max="2" width="11.42578125" style="11"/>
    <col min="3" max="3" width="15.7109375" style="11" customWidth="1"/>
    <col min="4" max="4" width="33.140625" style="11" customWidth="1"/>
    <col min="5" max="16384" width="11.42578125" style="11"/>
  </cols>
  <sheetData>
    <row r="1" spans="1:6" ht="30" customHeight="1">
      <c r="A1" s="228" t="s">
        <v>37</v>
      </c>
      <c r="B1" s="229"/>
      <c r="C1" s="229"/>
      <c r="D1" s="230"/>
      <c r="E1" s="7"/>
      <c r="F1" s="7"/>
    </row>
    <row r="2" spans="1:6" ht="36" customHeight="1">
      <c r="A2" s="244" t="s">
        <v>62</v>
      </c>
      <c r="B2" s="245"/>
      <c r="C2" s="245"/>
      <c r="D2" s="246"/>
      <c r="E2" s="7"/>
      <c r="F2" s="7"/>
    </row>
    <row r="3" spans="1:6" ht="30" customHeight="1">
      <c r="A3" s="89" t="s">
        <v>28</v>
      </c>
      <c r="B3" s="231" t="s">
        <v>29</v>
      </c>
      <c r="C3" s="231"/>
      <c r="D3" s="232"/>
      <c r="E3" s="7"/>
      <c r="F3" s="7"/>
    </row>
    <row r="4" spans="1:6" s="3" customFormat="1" ht="30" customHeight="1">
      <c r="A4" s="90" t="s">
        <v>36</v>
      </c>
      <c r="B4" s="238" t="s">
        <v>72</v>
      </c>
      <c r="C4" s="238"/>
      <c r="D4" s="239"/>
      <c r="E4" s="5"/>
      <c r="F4" s="5"/>
    </row>
    <row r="5" spans="1:6" s="3" customFormat="1" ht="30" customHeight="1">
      <c r="A5" s="91" t="s">
        <v>38</v>
      </c>
      <c r="B5" s="240" t="s">
        <v>73</v>
      </c>
      <c r="C5" s="240"/>
      <c r="D5" s="241"/>
      <c r="E5" s="5"/>
      <c r="F5" s="5"/>
    </row>
    <row r="6" spans="1:6" s="3" customFormat="1" ht="30" customHeight="1">
      <c r="A6" s="92"/>
      <c r="B6" s="235" t="s">
        <v>24</v>
      </c>
      <c r="C6" s="236"/>
      <c r="D6" s="237"/>
      <c r="E6" s="5"/>
      <c r="F6" s="5"/>
    </row>
    <row r="7" spans="1:6" ht="30" customHeight="1">
      <c r="A7" s="92" t="s">
        <v>114</v>
      </c>
      <c r="B7" s="238" t="s">
        <v>112</v>
      </c>
      <c r="C7" s="238"/>
      <c r="D7" s="239"/>
      <c r="E7" s="5"/>
      <c r="F7" s="7"/>
    </row>
    <row r="8" spans="1:6" ht="30" customHeight="1">
      <c r="A8" s="92" t="s">
        <v>115</v>
      </c>
      <c r="B8" s="238" t="s">
        <v>113</v>
      </c>
      <c r="C8" s="238"/>
      <c r="D8" s="239"/>
      <c r="E8" s="5"/>
      <c r="F8" s="7"/>
    </row>
    <row r="9" spans="1:6" ht="30" customHeight="1">
      <c r="A9" s="92" t="s">
        <v>201</v>
      </c>
      <c r="B9" s="233" t="s">
        <v>204</v>
      </c>
      <c r="C9" s="233"/>
      <c r="D9" s="234"/>
      <c r="E9" s="7"/>
      <c r="F9" s="7"/>
    </row>
    <row r="10" spans="1:6" ht="30" customHeight="1">
      <c r="A10" s="92" t="s">
        <v>202</v>
      </c>
      <c r="B10" s="233" t="s">
        <v>205</v>
      </c>
      <c r="C10" s="233"/>
      <c r="D10" s="234"/>
      <c r="E10" s="7"/>
      <c r="F10" s="7"/>
    </row>
    <row r="11" spans="1:6" ht="30" customHeight="1" thickBot="1">
      <c r="A11" s="93" t="s">
        <v>203</v>
      </c>
      <c r="B11" s="242" t="s">
        <v>206</v>
      </c>
      <c r="C11" s="242"/>
      <c r="D11" s="243"/>
      <c r="E11" s="7"/>
      <c r="F11" s="7"/>
    </row>
    <row r="12" spans="1:6">
      <c r="A12" s="6"/>
      <c r="B12" s="7"/>
      <c r="C12" s="7"/>
      <c r="D12" s="7"/>
      <c r="E12" s="7"/>
      <c r="F12" s="7"/>
    </row>
    <row r="13" spans="1:6">
      <c r="A13" s="6"/>
      <c r="B13" s="7"/>
      <c r="C13" s="7"/>
      <c r="D13" s="7"/>
      <c r="E13" s="7"/>
      <c r="F13" s="7"/>
    </row>
    <row r="14" spans="1:6">
      <c r="A14" s="6"/>
      <c r="B14" s="7"/>
      <c r="C14" s="7"/>
      <c r="D14" s="7"/>
      <c r="E14" s="7"/>
      <c r="F14" s="7"/>
    </row>
    <row r="15" spans="1:6">
      <c r="A15" s="6"/>
      <c r="B15" s="7"/>
      <c r="C15" s="7"/>
      <c r="D15" s="7"/>
      <c r="E15" s="7"/>
      <c r="F15" s="7"/>
    </row>
    <row r="16" spans="1:6">
      <c r="A16" s="6"/>
      <c r="B16" s="7"/>
      <c r="C16" s="7"/>
      <c r="D16" s="7"/>
      <c r="E16" s="7"/>
      <c r="F16" s="7"/>
    </row>
    <row r="17" spans="1:6">
      <c r="A17" s="6"/>
      <c r="B17" s="7"/>
      <c r="C17" s="7"/>
      <c r="D17" s="7"/>
      <c r="E17" s="7"/>
      <c r="F17" s="7"/>
    </row>
    <row r="18" spans="1:6">
      <c r="A18" s="6"/>
      <c r="B18" s="7"/>
      <c r="C18" s="7"/>
      <c r="D18" s="7"/>
      <c r="E18" s="7"/>
      <c r="F18" s="7"/>
    </row>
    <row r="19" spans="1:6">
      <c r="A19" s="6"/>
      <c r="B19" s="7"/>
      <c r="C19" s="7"/>
      <c r="D19" s="7"/>
      <c r="E19" s="7"/>
      <c r="F19" s="7"/>
    </row>
    <row r="20" spans="1:6">
      <c r="A20" s="6"/>
      <c r="B20" s="7"/>
      <c r="C20" s="7"/>
      <c r="D20" s="7"/>
      <c r="E20" s="7"/>
      <c r="F20" s="7"/>
    </row>
    <row r="21" spans="1:6">
      <c r="A21" s="6"/>
      <c r="B21" s="7"/>
      <c r="C21" s="7"/>
      <c r="D21" s="7"/>
      <c r="E21" s="7"/>
      <c r="F21" s="7"/>
    </row>
    <row r="22" spans="1:6">
      <c r="A22" s="6"/>
      <c r="B22" s="7"/>
      <c r="C22" s="7"/>
      <c r="D22" s="7"/>
      <c r="E22" s="7"/>
      <c r="F22" s="7"/>
    </row>
    <row r="23" spans="1:6">
      <c r="A23" s="6"/>
      <c r="B23" s="7"/>
      <c r="C23" s="7"/>
      <c r="D23" s="7"/>
      <c r="E23" s="7"/>
      <c r="F23" s="7"/>
    </row>
    <row r="24" spans="1:6">
      <c r="A24" s="6"/>
      <c r="B24" s="7"/>
      <c r="C24" s="7"/>
      <c r="D24" s="7"/>
      <c r="E24" s="7"/>
      <c r="F24" s="7"/>
    </row>
    <row r="25" spans="1:6">
      <c r="A25" s="6"/>
      <c r="B25" s="7"/>
      <c r="C25" s="7"/>
      <c r="D25" s="7"/>
      <c r="E25" s="7"/>
      <c r="F25" s="7"/>
    </row>
    <row r="26" spans="1:6">
      <c r="A26" s="6"/>
      <c r="B26" s="7"/>
      <c r="C26" s="7"/>
      <c r="D26" s="7"/>
      <c r="E26" s="7"/>
      <c r="F26" s="7"/>
    </row>
    <row r="27" spans="1:6">
      <c r="A27" s="6"/>
      <c r="B27" s="7"/>
      <c r="C27" s="7"/>
      <c r="D27" s="7"/>
      <c r="E27" s="7"/>
      <c r="F27" s="7"/>
    </row>
    <row r="28" spans="1:6">
      <c r="A28" s="6"/>
      <c r="B28" s="7"/>
      <c r="C28" s="7"/>
      <c r="D28" s="7"/>
      <c r="E28" s="7"/>
      <c r="F28" s="7"/>
    </row>
    <row r="29" spans="1:6">
      <c r="A29" s="6"/>
      <c r="B29" s="7"/>
      <c r="C29" s="7"/>
      <c r="D29" s="7"/>
      <c r="E29" s="7"/>
      <c r="F29" s="7"/>
    </row>
    <row r="30" spans="1:6">
      <c r="A30" s="6"/>
      <c r="B30" s="7"/>
      <c r="C30" s="7"/>
      <c r="D30" s="7"/>
      <c r="E30" s="7"/>
      <c r="F30" s="7"/>
    </row>
    <row r="31" spans="1:6">
      <c r="A31" s="6"/>
      <c r="B31" s="7"/>
      <c r="C31" s="7"/>
      <c r="D31" s="7"/>
      <c r="E31" s="7"/>
      <c r="F31" s="7"/>
    </row>
    <row r="32" spans="1:6">
      <c r="A32" s="6"/>
      <c r="B32" s="7"/>
      <c r="C32" s="7"/>
      <c r="D32" s="7"/>
      <c r="E32" s="7"/>
      <c r="F32" s="7"/>
    </row>
    <row r="33" spans="1:6">
      <c r="A33" s="6"/>
      <c r="B33" s="7"/>
      <c r="C33" s="7"/>
      <c r="D33" s="7"/>
      <c r="E33" s="7"/>
      <c r="F33" s="7"/>
    </row>
    <row r="34" spans="1:6">
      <c r="A34" s="6"/>
      <c r="B34" s="7"/>
      <c r="C34" s="7"/>
      <c r="D34" s="7"/>
      <c r="E34" s="7"/>
      <c r="F34" s="7"/>
    </row>
    <row r="35" spans="1:6">
      <c r="A35" s="6"/>
      <c r="B35" s="7"/>
      <c r="C35" s="7"/>
      <c r="D35" s="7"/>
      <c r="E35" s="7"/>
      <c r="F35" s="7"/>
    </row>
    <row r="36" spans="1:6">
      <c r="A36" s="6"/>
      <c r="B36" s="7"/>
      <c r="C36" s="7"/>
      <c r="D36" s="7"/>
      <c r="E36" s="7"/>
      <c r="F36" s="7"/>
    </row>
    <row r="37" spans="1:6">
      <c r="A37" s="6"/>
      <c r="B37" s="7"/>
      <c r="C37" s="7"/>
      <c r="D37" s="7"/>
      <c r="E37" s="7"/>
      <c r="F37" s="7"/>
    </row>
    <row r="38" spans="1:6">
      <c r="A38" s="6"/>
      <c r="B38" s="7"/>
      <c r="C38" s="7"/>
      <c r="D38" s="7"/>
      <c r="E38" s="7"/>
      <c r="F38" s="7"/>
    </row>
    <row r="39" spans="1:6">
      <c r="A39" s="6"/>
      <c r="B39" s="7"/>
      <c r="C39" s="7"/>
      <c r="D39" s="7"/>
      <c r="E39" s="7"/>
      <c r="F39" s="7"/>
    </row>
    <row r="40" spans="1:6">
      <c r="A40" s="6"/>
      <c r="B40" s="7"/>
      <c r="C40" s="7"/>
      <c r="D40" s="7"/>
      <c r="E40" s="7"/>
      <c r="F40" s="7"/>
    </row>
    <row r="41" spans="1:6">
      <c r="A41" s="6"/>
      <c r="B41" s="7"/>
      <c r="C41" s="7"/>
      <c r="D41" s="7"/>
      <c r="E41" s="7"/>
      <c r="F41" s="7"/>
    </row>
    <row r="42" spans="1:6">
      <c r="A42" s="6"/>
      <c r="B42" s="7"/>
      <c r="C42" s="7"/>
      <c r="D42" s="7"/>
      <c r="E42" s="7"/>
      <c r="F42" s="7"/>
    </row>
  </sheetData>
  <sheetProtection sheet="1" objects="1" scenarios="1"/>
  <mergeCells count="11">
    <mergeCell ref="B10:D10"/>
    <mergeCell ref="B11:D11"/>
    <mergeCell ref="A2:D2"/>
    <mergeCell ref="A1:D1"/>
    <mergeCell ref="B3:D3"/>
    <mergeCell ref="B9:D9"/>
    <mergeCell ref="B6:D6"/>
    <mergeCell ref="B7:D7"/>
    <mergeCell ref="B8:D8"/>
    <mergeCell ref="B4:D4"/>
    <mergeCell ref="B5:D5"/>
  </mergeCells>
  <phoneticPr fontId="0" type="noConversion"/>
  <hyperlinks>
    <hyperlink ref="B4:D4" location="'AB 2-1 Verbrauchsdaten-Unt.zahl'!A1" display="Verbrauchsdaten und Kennzahlen"/>
    <hyperlink ref="B5:D5" location="'AB 2-2 Emissionen, Abw. u. Abf.'!A1" display="Emissionen, Abwasser und Abfälle"/>
    <hyperlink ref="B6:D6" location="'AB 2 - Diagramme Kennzahlen'!A1" display="Kennzahlen"/>
    <hyperlink ref="B7:D7" location="'AB 6-1 Umweltprogramm'!A1" display="Umweltprogramm"/>
    <hyperlink ref="B8:D8" location="'AB 7-1 Umweltbericht_Spielzeug'!A1" display="Umweltbericht"/>
    <hyperlink ref="B9:D9" location="'AB 7-2 Kundenzufriedenheit'!A1" display="Kundenzufriedenheit"/>
    <hyperlink ref="B10:D10" location="'AB 7-3 Reklamation'!A1" display="Reklamation"/>
    <hyperlink ref="B11:D11" location="'AB 7-4 Produktqualität'!A1" display="Produktqualität"/>
  </hyperlinks>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M1" sqref="M1"/>
    </sheetView>
  </sheetViews>
  <sheetFormatPr baseColWidth="10" defaultRowHeight="12.75"/>
  <sheetData/>
  <sheetProtection sheet="1" objects="1" scenarios="1"/>
  <phoneticPr fontId="0" type="noConversion"/>
  <pageMargins left="0.78740157499999996" right="0.78740157499999996" top="0.984251969" bottom="0.984251969" header="0.4921259845" footer="0.4921259845"/>
  <pageSetup paperSize="9" scale="90" orientation="landscape" horizontalDpi="300" verticalDpi="300" r:id="rId1"/>
  <headerFooter alignWithMargins="0">
    <oddHeader>&amp;LFirma/Logo&amp;R&amp;A</oddHeader>
    <oddFooter>&amp;LErstungsdatum: 14.12.05
Version: 1&amp;RErstellt durch: Werner
Seite &amp;P von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65" zoomScaleNormal="100" workbookViewId="0">
      <selection sqref="A1:F1"/>
    </sheetView>
  </sheetViews>
  <sheetFormatPr baseColWidth="10" defaultRowHeight="12.75"/>
  <cols>
    <col min="1" max="1" width="32.7109375" customWidth="1"/>
    <col min="2" max="2" width="4.85546875" customWidth="1"/>
    <col min="3" max="3" width="6.5703125" customWidth="1"/>
    <col min="4" max="4" width="4.140625" customWidth="1"/>
    <col min="5" max="5" width="8.5703125" customWidth="1"/>
    <col min="6" max="6" width="38.28515625" customWidth="1"/>
  </cols>
  <sheetData>
    <row r="1" spans="1:6" ht="28.5" customHeight="1">
      <c r="A1" s="370" t="s">
        <v>254</v>
      </c>
      <c r="B1" s="370"/>
      <c r="C1" s="370"/>
      <c r="D1" s="370"/>
      <c r="E1" s="370"/>
      <c r="F1" s="370"/>
    </row>
    <row r="3" spans="1:6" ht="15.75">
      <c r="A3" s="371" t="s">
        <v>227</v>
      </c>
      <c r="B3" s="372"/>
      <c r="C3" s="372"/>
      <c r="D3" s="220"/>
      <c r="E3" s="220" t="s">
        <v>256</v>
      </c>
      <c r="F3" s="220"/>
    </row>
    <row r="4" spans="1:6" ht="15.75">
      <c r="A4" s="371" t="s">
        <v>228</v>
      </c>
      <c r="B4" s="372"/>
      <c r="C4" s="372"/>
      <c r="D4" s="221"/>
      <c r="E4" s="221"/>
      <c r="F4" s="221"/>
    </row>
    <row r="5" spans="1:6" ht="15.75">
      <c r="A5" s="371" t="s">
        <v>229</v>
      </c>
      <c r="B5" s="372"/>
      <c r="C5" s="372"/>
      <c r="D5" s="221"/>
      <c r="E5" s="221" t="s">
        <v>257</v>
      </c>
      <c r="F5" s="221"/>
    </row>
    <row r="6" spans="1:6" ht="15.75">
      <c r="A6" s="371" t="s">
        <v>230</v>
      </c>
      <c r="B6" s="372"/>
      <c r="C6" s="372"/>
      <c r="D6" s="221"/>
      <c r="E6" s="221" t="s">
        <v>258</v>
      </c>
      <c r="F6" s="221"/>
    </row>
    <row r="7" spans="1:6" ht="15">
      <c r="A7" s="3"/>
    </row>
    <row r="9" spans="1:6">
      <c r="A9" s="361" t="s">
        <v>259</v>
      </c>
      <c r="B9" s="362"/>
      <c r="C9" s="362"/>
      <c r="D9" s="362"/>
      <c r="E9" s="362"/>
      <c r="F9" s="363"/>
    </row>
    <row r="10" spans="1:6">
      <c r="A10" s="364"/>
      <c r="B10" s="365"/>
      <c r="C10" s="365"/>
      <c r="D10" s="365"/>
      <c r="E10" s="365"/>
      <c r="F10" s="366"/>
    </row>
    <row r="11" spans="1:6">
      <c r="A11" s="364"/>
      <c r="B11" s="365"/>
      <c r="C11" s="365"/>
      <c r="D11" s="365"/>
      <c r="E11" s="365"/>
      <c r="F11" s="366"/>
    </row>
    <row r="12" spans="1:6">
      <c r="A12" s="364"/>
      <c r="B12" s="365"/>
      <c r="C12" s="365"/>
      <c r="D12" s="365"/>
      <c r="E12" s="365"/>
      <c r="F12" s="366"/>
    </row>
    <row r="13" spans="1:6">
      <c r="A13" s="364"/>
      <c r="B13" s="365"/>
      <c r="C13" s="365"/>
      <c r="D13" s="365"/>
      <c r="E13" s="365"/>
      <c r="F13" s="366"/>
    </row>
    <row r="14" spans="1:6">
      <c r="A14" s="364"/>
      <c r="B14" s="365"/>
      <c r="C14" s="365"/>
      <c r="D14" s="365"/>
      <c r="E14" s="365"/>
      <c r="F14" s="366"/>
    </row>
    <row r="15" spans="1:6" ht="41.25" customHeight="1">
      <c r="A15" s="367"/>
      <c r="B15" s="368"/>
      <c r="C15" s="368"/>
      <c r="D15" s="368"/>
      <c r="E15" s="368"/>
      <c r="F15" s="369"/>
    </row>
    <row r="16" spans="1:6" ht="15.75" customHeight="1">
      <c r="A16" s="361" t="s">
        <v>231</v>
      </c>
      <c r="B16" s="362"/>
      <c r="C16" s="362"/>
      <c r="D16" s="362"/>
      <c r="E16" s="362"/>
      <c r="F16" s="363"/>
    </row>
    <row r="17" spans="1:12" ht="15.75">
      <c r="A17" s="364"/>
      <c r="B17" s="365"/>
      <c r="C17" s="365"/>
      <c r="D17" s="365"/>
      <c r="E17" s="365"/>
      <c r="F17" s="366"/>
    </row>
    <row r="18" spans="1:12" ht="15.75">
      <c r="A18" s="364"/>
      <c r="B18" s="365"/>
      <c r="C18" s="365"/>
      <c r="D18" s="365"/>
      <c r="E18" s="365"/>
      <c r="F18" s="366"/>
    </row>
    <row r="19" spans="1:12" ht="31.5" customHeight="1">
      <c r="A19" s="374" t="s">
        <v>232</v>
      </c>
      <c r="B19" s="375"/>
      <c r="C19" s="375"/>
      <c r="D19" s="375"/>
      <c r="E19" s="375"/>
      <c r="F19" s="376"/>
    </row>
    <row r="20" spans="1:12">
      <c r="A20" s="361" t="s">
        <v>260</v>
      </c>
      <c r="B20" s="362"/>
      <c r="C20" s="362"/>
      <c r="D20" s="362"/>
      <c r="E20" s="362"/>
      <c r="F20" s="363"/>
    </row>
    <row r="21" spans="1:12">
      <c r="A21" s="364"/>
      <c r="B21" s="365"/>
      <c r="C21" s="365"/>
      <c r="D21" s="365"/>
      <c r="E21" s="365"/>
      <c r="F21" s="366"/>
    </row>
    <row r="22" spans="1:12">
      <c r="A22" s="364"/>
      <c r="B22" s="365"/>
      <c r="C22" s="365"/>
      <c r="D22" s="365"/>
      <c r="E22" s="365"/>
      <c r="F22" s="366"/>
    </row>
    <row r="23" spans="1:12" ht="59.25" customHeight="1">
      <c r="A23" s="367"/>
      <c r="B23" s="368"/>
      <c r="C23" s="368"/>
      <c r="D23" s="368"/>
      <c r="E23" s="368"/>
      <c r="F23" s="369"/>
    </row>
    <row r="24" spans="1:12" ht="31.5" customHeight="1">
      <c r="A24" s="361" t="s">
        <v>233</v>
      </c>
      <c r="B24" s="362"/>
      <c r="C24" s="362"/>
      <c r="D24" s="362"/>
      <c r="E24" s="362"/>
      <c r="F24" s="363"/>
    </row>
    <row r="25" spans="1:12" ht="15">
      <c r="A25" s="377" t="s">
        <v>261</v>
      </c>
      <c r="B25" s="378"/>
      <c r="C25" s="378"/>
      <c r="D25" s="378"/>
      <c r="E25" s="378"/>
      <c r="F25" s="379"/>
    </row>
    <row r="26" spans="1:12" ht="15.75">
      <c r="A26" s="364"/>
      <c r="B26" s="365"/>
      <c r="C26" s="365"/>
      <c r="D26" s="365"/>
      <c r="E26" s="365"/>
      <c r="F26" s="366"/>
    </row>
    <row r="27" spans="1:12" ht="15.75">
      <c r="A27" s="364"/>
      <c r="B27" s="365"/>
      <c r="C27" s="365"/>
      <c r="D27" s="365"/>
      <c r="E27" s="365"/>
      <c r="F27" s="366"/>
    </row>
    <row r="28" spans="1:12" ht="15.75">
      <c r="A28" s="364"/>
      <c r="B28" s="365"/>
      <c r="C28" s="365"/>
      <c r="D28" s="365"/>
      <c r="E28" s="365"/>
      <c r="F28" s="366"/>
    </row>
    <row r="29" spans="1:12" ht="15" customHeight="1">
      <c r="A29" s="189" t="s">
        <v>234</v>
      </c>
      <c r="B29" s="190" t="s">
        <v>235</v>
      </c>
      <c r="C29" s="190"/>
      <c r="D29" s="190"/>
      <c r="E29" s="190"/>
      <c r="F29" s="191" t="s">
        <v>236</v>
      </c>
      <c r="G29" s="373"/>
      <c r="H29" s="373"/>
      <c r="I29" s="373"/>
      <c r="J29" s="373"/>
      <c r="K29" s="373"/>
      <c r="L29" s="373"/>
    </row>
    <row r="30" spans="1:12" ht="32.25" customHeight="1">
      <c r="A30" s="192" t="s">
        <v>237</v>
      </c>
      <c r="B30" s="193"/>
      <c r="C30" s="193" t="s">
        <v>238</v>
      </c>
      <c r="D30" s="193"/>
      <c r="E30" s="193" t="s">
        <v>239</v>
      </c>
      <c r="F30" s="194" t="s">
        <v>240</v>
      </c>
    </row>
    <row r="31" spans="1:12" ht="32.25" customHeight="1">
      <c r="A31" s="195" t="s">
        <v>241</v>
      </c>
      <c r="B31" s="188"/>
      <c r="C31" s="188" t="s">
        <v>238</v>
      </c>
      <c r="D31" s="188"/>
      <c r="E31" s="188" t="s">
        <v>239</v>
      </c>
      <c r="F31" s="196" t="s">
        <v>240</v>
      </c>
    </row>
    <row r="32" spans="1:12">
      <c r="A32" s="361" t="s">
        <v>242</v>
      </c>
      <c r="B32" s="362"/>
      <c r="C32" s="362"/>
      <c r="D32" s="362"/>
      <c r="E32" s="362"/>
      <c r="F32" s="363"/>
    </row>
    <row r="33" spans="1:6">
      <c r="A33" s="364"/>
      <c r="B33" s="365"/>
      <c r="C33" s="365"/>
      <c r="D33" s="365"/>
      <c r="E33" s="365"/>
      <c r="F33" s="366"/>
    </row>
    <row r="34" spans="1:6" ht="161.25" customHeight="1">
      <c r="A34" s="367"/>
      <c r="B34" s="368"/>
      <c r="C34" s="368"/>
      <c r="D34" s="368"/>
      <c r="E34" s="368"/>
      <c r="F34" s="369"/>
    </row>
  </sheetData>
  <sheetProtection sheet="1" objects="1" scenarios="1"/>
  <mergeCells count="18">
    <mergeCell ref="A16:F16"/>
    <mergeCell ref="A17:F17"/>
    <mergeCell ref="A18:F18"/>
    <mergeCell ref="G29:L29"/>
    <mergeCell ref="A19:F19"/>
    <mergeCell ref="A20:F23"/>
    <mergeCell ref="A24:F24"/>
    <mergeCell ref="A25:F25"/>
    <mergeCell ref="A32:F34"/>
    <mergeCell ref="A1:F1"/>
    <mergeCell ref="A3:C3"/>
    <mergeCell ref="A4:C4"/>
    <mergeCell ref="A5:C5"/>
    <mergeCell ref="A6:C6"/>
    <mergeCell ref="A26:F26"/>
    <mergeCell ref="A27:F27"/>
    <mergeCell ref="A28:F28"/>
    <mergeCell ref="A9:F15"/>
  </mergeCells>
  <phoneticPr fontId="0" type="noConversion"/>
  <pageMargins left="0.78740157499999996" right="0.78740157499999996" top="0.984251969" bottom="0.984251969" header="0.4921259845" footer="0.4921259845"/>
  <pageSetup paperSize="9" scale="90" orientation="portrait" horizontalDpi="300" verticalDpi="300" r:id="rId1"/>
  <headerFooter alignWithMargins="0">
    <oddHeader>&amp;LFirma/Logo&amp;R&amp;A</oddHeader>
    <oddFooter>&amp;LErstungsdatum: 14.12.05
Version: 1&amp;RErstellt durch: Werner
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40" zoomScaleNormal="40" zoomScaleSheetLayoutView="25" workbookViewId="0">
      <selection activeCell="A11" sqref="A11:G11"/>
    </sheetView>
  </sheetViews>
  <sheetFormatPr baseColWidth="10" defaultRowHeight="12.75"/>
  <cols>
    <col min="7" max="7" width="175" customWidth="1"/>
    <col min="8" max="11" width="40.7109375" customWidth="1"/>
  </cols>
  <sheetData>
    <row r="1" spans="1:11" ht="45">
      <c r="A1" s="151" t="s">
        <v>174</v>
      </c>
      <c r="B1" s="13"/>
      <c r="C1" s="13"/>
      <c r="D1" s="13"/>
    </row>
    <row r="2" spans="1:11" ht="45">
      <c r="A2" s="151"/>
      <c r="B2" s="13"/>
      <c r="C2" s="13"/>
      <c r="D2" s="13"/>
    </row>
    <row r="4" spans="1:11" ht="45" customHeight="1">
      <c r="A4" s="382" t="s">
        <v>262</v>
      </c>
      <c r="B4" s="383"/>
      <c r="C4" s="383"/>
      <c r="D4" s="383"/>
      <c r="E4" s="383"/>
      <c r="F4" s="383"/>
      <c r="G4" s="384"/>
    </row>
    <row r="5" spans="1:11" ht="36" thickBot="1">
      <c r="A5" s="388" t="s">
        <v>175</v>
      </c>
      <c r="B5" s="388"/>
      <c r="C5" s="388"/>
      <c r="D5" s="388"/>
      <c r="E5" s="388"/>
      <c r="F5" s="388"/>
      <c r="G5" s="388"/>
      <c r="H5" s="152" t="s">
        <v>176</v>
      </c>
      <c r="I5" s="152" t="s">
        <v>177</v>
      </c>
      <c r="J5" s="152" t="s">
        <v>178</v>
      </c>
      <c r="K5" s="152" t="s">
        <v>179</v>
      </c>
    </row>
    <row r="6" spans="1:11" ht="33">
      <c r="A6" s="380" t="s">
        <v>180</v>
      </c>
      <c r="B6" s="380"/>
      <c r="C6" s="380"/>
      <c r="D6" s="380"/>
      <c r="E6" s="380"/>
      <c r="F6" s="380"/>
      <c r="G6" s="380"/>
      <c r="H6" s="222" t="s">
        <v>255</v>
      </c>
      <c r="I6" s="223"/>
      <c r="J6" s="222"/>
      <c r="K6" s="223"/>
    </row>
    <row r="7" spans="1:11" ht="33">
      <c r="A7" s="380" t="s">
        <v>243</v>
      </c>
      <c r="B7" s="380"/>
      <c r="C7" s="380"/>
      <c r="D7" s="380"/>
      <c r="E7" s="380"/>
      <c r="F7" s="380"/>
      <c r="G7" s="380"/>
      <c r="H7" s="224" t="s">
        <v>255</v>
      </c>
      <c r="I7" s="225"/>
      <c r="J7" s="224"/>
      <c r="K7" s="225"/>
    </row>
    <row r="8" spans="1:11" ht="33">
      <c r="A8" s="381" t="s">
        <v>181</v>
      </c>
      <c r="B8" s="381"/>
      <c r="C8" s="381"/>
      <c r="D8" s="381"/>
      <c r="E8" s="381"/>
      <c r="F8" s="381"/>
      <c r="G8" s="381"/>
      <c r="H8" s="224" t="s">
        <v>255</v>
      </c>
      <c r="I8" s="225"/>
      <c r="J8" s="224"/>
      <c r="K8" s="225"/>
    </row>
    <row r="9" spans="1:11" ht="33">
      <c r="A9" s="381" t="s">
        <v>182</v>
      </c>
      <c r="B9" s="381"/>
      <c r="C9" s="381"/>
      <c r="D9" s="381"/>
      <c r="E9" s="381"/>
      <c r="F9" s="381"/>
      <c r="G9" s="381"/>
      <c r="H9" s="224"/>
      <c r="I9" s="225" t="s">
        <v>255</v>
      </c>
      <c r="J9" s="224"/>
      <c r="K9" s="225"/>
    </row>
    <row r="10" spans="1:11" ht="33">
      <c r="A10" s="389" t="s">
        <v>244</v>
      </c>
      <c r="B10" s="390"/>
      <c r="C10" s="390"/>
      <c r="D10" s="390"/>
      <c r="E10" s="390"/>
      <c r="F10" s="390"/>
      <c r="G10" s="391"/>
      <c r="H10" s="224"/>
      <c r="I10" s="225" t="s">
        <v>255</v>
      </c>
      <c r="J10" s="224"/>
      <c r="K10" s="225"/>
    </row>
    <row r="11" spans="1:11" ht="33">
      <c r="A11" s="381" t="s">
        <v>183</v>
      </c>
      <c r="B11" s="381"/>
      <c r="C11" s="381"/>
      <c r="D11" s="381"/>
      <c r="E11" s="381"/>
      <c r="F11" s="381"/>
      <c r="G11" s="381"/>
      <c r="H11" s="224" t="s">
        <v>255</v>
      </c>
      <c r="I11" s="225"/>
      <c r="J11" s="224"/>
      <c r="K11" s="225"/>
    </row>
    <row r="14" spans="1:11" ht="36" thickBot="1">
      <c r="A14" s="392" t="s">
        <v>184</v>
      </c>
      <c r="B14" s="392"/>
      <c r="C14" s="392"/>
      <c r="D14" s="392"/>
      <c r="E14" s="392"/>
      <c r="F14" s="392"/>
      <c r="G14" s="392"/>
      <c r="H14" s="152" t="s">
        <v>176</v>
      </c>
      <c r="I14" s="152" t="s">
        <v>177</v>
      </c>
      <c r="J14" s="152" t="s">
        <v>178</v>
      </c>
      <c r="K14" s="152" t="s">
        <v>179</v>
      </c>
    </row>
    <row r="15" spans="1:11" ht="33">
      <c r="A15" s="381" t="s">
        <v>185</v>
      </c>
      <c r="B15" s="381"/>
      <c r="C15" s="381"/>
      <c r="D15" s="381"/>
      <c r="E15" s="381"/>
      <c r="F15" s="381"/>
      <c r="G15" s="381"/>
      <c r="H15" s="224" t="s">
        <v>255</v>
      </c>
      <c r="I15" s="225"/>
      <c r="J15" s="224"/>
      <c r="K15" s="225"/>
    </row>
    <row r="16" spans="1:11" ht="33">
      <c r="A16" s="381" t="s">
        <v>186</v>
      </c>
      <c r="B16" s="381"/>
      <c r="C16" s="381"/>
      <c r="D16" s="381"/>
      <c r="E16" s="381"/>
      <c r="F16" s="381"/>
      <c r="G16" s="381"/>
      <c r="H16" s="224"/>
      <c r="I16" s="225"/>
      <c r="J16" s="224"/>
      <c r="K16" s="225" t="s">
        <v>255</v>
      </c>
    </row>
    <row r="17" spans="1:11" ht="33">
      <c r="A17" s="381" t="s">
        <v>245</v>
      </c>
      <c r="B17" s="381"/>
      <c r="C17" s="381"/>
      <c r="D17" s="381"/>
      <c r="E17" s="381"/>
      <c r="F17" s="381"/>
      <c r="G17" s="381"/>
      <c r="H17" s="224"/>
      <c r="I17" s="225"/>
      <c r="J17" s="224"/>
      <c r="K17" s="225" t="s">
        <v>255</v>
      </c>
    </row>
    <row r="18" spans="1:11" ht="33">
      <c r="A18" s="381" t="s">
        <v>246</v>
      </c>
      <c r="B18" s="381"/>
      <c r="C18" s="381"/>
      <c r="D18" s="381"/>
      <c r="E18" s="381"/>
      <c r="F18" s="381"/>
      <c r="G18" s="381"/>
      <c r="H18" s="224"/>
      <c r="I18" s="225"/>
      <c r="J18" s="224"/>
      <c r="K18" s="225" t="s">
        <v>255</v>
      </c>
    </row>
    <row r="19" spans="1:11">
      <c r="H19" s="146"/>
      <c r="I19" s="146"/>
      <c r="J19" s="146"/>
      <c r="K19" s="146"/>
    </row>
    <row r="21" spans="1:11" ht="36" thickBot="1">
      <c r="A21" s="392" t="s">
        <v>187</v>
      </c>
      <c r="B21" s="392"/>
      <c r="C21" s="392"/>
      <c r="D21" s="392"/>
      <c r="E21" s="392"/>
      <c r="F21" s="392"/>
      <c r="G21" s="392"/>
      <c r="H21" s="152" t="s">
        <v>176</v>
      </c>
      <c r="I21" s="152" t="s">
        <v>177</v>
      </c>
      <c r="J21" s="152" t="s">
        <v>178</v>
      </c>
      <c r="K21" s="152" t="s">
        <v>179</v>
      </c>
    </row>
    <row r="22" spans="1:11" ht="33">
      <c r="A22" s="380" t="s">
        <v>188</v>
      </c>
      <c r="B22" s="380"/>
      <c r="C22" s="380"/>
      <c r="D22" s="380"/>
      <c r="E22" s="380"/>
      <c r="F22" s="380"/>
      <c r="G22" s="380"/>
      <c r="H22" s="222" t="s">
        <v>255</v>
      </c>
      <c r="I22" s="223"/>
      <c r="J22" s="222"/>
      <c r="K22" s="223"/>
    </row>
    <row r="23" spans="1:11" ht="33">
      <c r="A23" s="385" t="s">
        <v>189</v>
      </c>
      <c r="B23" s="386"/>
      <c r="C23" s="386"/>
      <c r="D23" s="386"/>
      <c r="E23" s="386"/>
      <c r="F23" s="386"/>
      <c r="G23" s="387"/>
      <c r="H23" s="224" t="s">
        <v>255</v>
      </c>
      <c r="I23" s="225"/>
      <c r="J23" s="224"/>
      <c r="K23" s="225"/>
    </row>
    <row r="24" spans="1:11" ht="33">
      <c r="A24" s="381" t="s">
        <v>190</v>
      </c>
      <c r="B24" s="381"/>
      <c r="C24" s="381"/>
      <c r="D24" s="381"/>
      <c r="E24" s="381"/>
      <c r="F24" s="381"/>
      <c r="G24" s="381"/>
      <c r="H24" s="224"/>
      <c r="I24" s="225"/>
      <c r="J24" s="224"/>
      <c r="K24" s="225" t="s">
        <v>255</v>
      </c>
    </row>
    <row r="25" spans="1:11" ht="33">
      <c r="A25" s="381" t="s">
        <v>191</v>
      </c>
      <c r="B25" s="381"/>
      <c r="C25" s="381"/>
      <c r="D25" s="381"/>
      <c r="E25" s="381"/>
      <c r="F25" s="381"/>
      <c r="G25" s="381"/>
      <c r="H25" s="224" t="s">
        <v>255</v>
      </c>
      <c r="I25" s="225"/>
      <c r="J25" s="224"/>
      <c r="K25" s="225"/>
    </row>
    <row r="26" spans="1:11" ht="33">
      <c r="A26" s="381" t="s">
        <v>192</v>
      </c>
      <c r="B26" s="381"/>
      <c r="C26" s="381"/>
      <c r="D26" s="381"/>
      <c r="E26" s="381"/>
      <c r="F26" s="381"/>
      <c r="G26" s="381"/>
      <c r="H26" s="224" t="s">
        <v>255</v>
      </c>
      <c r="I26" s="225"/>
      <c r="J26" s="224"/>
      <c r="K26" s="225"/>
    </row>
    <row r="27" spans="1:11">
      <c r="H27" s="146"/>
      <c r="I27" s="146"/>
      <c r="J27" s="146"/>
      <c r="K27" s="146"/>
    </row>
    <row r="29" spans="1:11" ht="36" thickBot="1">
      <c r="A29" s="392" t="s">
        <v>193</v>
      </c>
      <c r="B29" s="392"/>
      <c r="C29" s="392"/>
      <c r="D29" s="392"/>
      <c r="E29" s="392"/>
      <c r="F29" s="392"/>
      <c r="G29" s="392"/>
      <c r="H29" s="152" t="s">
        <v>176</v>
      </c>
      <c r="I29" s="152" t="s">
        <v>177</v>
      </c>
      <c r="J29" s="152" t="s">
        <v>178</v>
      </c>
      <c r="K29" s="152" t="s">
        <v>179</v>
      </c>
    </row>
    <row r="30" spans="1:11" ht="33">
      <c r="A30" s="380" t="s">
        <v>194</v>
      </c>
      <c r="B30" s="380"/>
      <c r="C30" s="380"/>
      <c r="D30" s="380"/>
      <c r="E30" s="380"/>
      <c r="F30" s="380"/>
      <c r="G30" s="380"/>
      <c r="H30" s="222"/>
      <c r="I30" s="225" t="s">
        <v>255</v>
      </c>
      <c r="J30" s="222"/>
      <c r="K30" s="225"/>
    </row>
    <row r="31" spans="1:11" ht="33">
      <c r="A31" s="381" t="s">
        <v>195</v>
      </c>
      <c r="B31" s="381"/>
      <c r="C31" s="381"/>
      <c r="D31" s="381"/>
      <c r="E31" s="381"/>
      <c r="F31" s="381"/>
      <c r="G31" s="381"/>
      <c r="H31" s="224" t="s">
        <v>255</v>
      </c>
      <c r="I31" s="225"/>
      <c r="J31" s="224"/>
      <c r="K31" s="225"/>
    </row>
    <row r="32" spans="1:11" ht="33">
      <c r="A32" s="381" t="s">
        <v>196</v>
      </c>
      <c r="B32" s="381"/>
      <c r="C32" s="381"/>
      <c r="D32" s="381"/>
      <c r="E32" s="381"/>
      <c r="F32" s="381"/>
      <c r="G32" s="381"/>
      <c r="H32" s="224" t="s">
        <v>255</v>
      </c>
      <c r="I32" s="225"/>
      <c r="J32" s="224"/>
      <c r="K32" s="225"/>
    </row>
    <row r="33" spans="1:11" ht="33">
      <c r="A33" s="381" t="s">
        <v>197</v>
      </c>
      <c r="B33" s="381"/>
      <c r="C33" s="381"/>
      <c r="D33" s="381"/>
      <c r="E33" s="381"/>
      <c r="F33" s="381"/>
      <c r="G33" s="381"/>
      <c r="H33" s="224" t="s">
        <v>255</v>
      </c>
      <c r="I33" s="225"/>
      <c r="J33" s="224"/>
      <c r="K33" s="225"/>
    </row>
    <row r="34" spans="1:11">
      <c r="H34" s="146"/>
      <c r="I34" s="146"/>
      <c r="J34" s="146"/>
      <c r="K34" s="146"/>
    </row>
    <row r="36" spans="1:11" ht="36" thickBot="1">
      <c r="A36" s="392" t="s">
        <v>198</v>
      </c>
      <c r="B36" s="392"/>
      <c r="C36" s="392"/>
      <c r="D36" s="392"/>
      <c r="E36" s="392"/>
      <c r="F36" s="392"/>
      <c r="G36" s="392"/>
      <c r="H36" s="152" t="s">
        <v>176</v>
      </c>
      <c r="I36" s="152" t="s">
        <v>177</v>
      </c>
      <c r="J36" s="152" t="s">
        <v>178</v>
      </c>
      <c r="K36" s="152" t="s">
        <v>179</v>
      </c>
    </row>
    <row r="37" spans="1:11" ht="33">
      <c r="A37" s="380" t="s">
        <v>199</v>
      </c>
      <c r="B37" s="380"/>
      <c r="C37" s="380"/>
      <c r="D37" s="380"/>
      <c r="E37" s="380"/>
      <c r="F37" s="380"/>
      <c r="G37" s="380"/>
      <c r="H37" s="222" t="s">
        <v>255</v>
      </c>
      <c r="I37" s="225"/>
      <c r="J37" s="222"/>
      <c r="K37" s="225"/>
    </row>
    <row r="38" spans="1:11" ht="33">
      <c r="A38" s="381" t="s">
        <v>200</v>
      </c>
      <c r="B38" s="381"/>
      <c r="C38" s="381"/>
      <c r="D38" s="381"/>
      <c r="E38" s="381"/>
      <c r="F38" s="381"/>
      <c r="G38" s="381"/>
      <c r="H38" s="224" t="s">
        <v>255</v>
      </c>
      <c r="I38" s="225"/>
      <c r="J38" s="224"/>
      <c r="K38" s="225"/>
    </row>
    <row r="39" spans="1:11" ht="33">
      <c r="A39" s="380" t="s">
        <v>247</v>
      </c>
      <c r="B39" s="380"/>
      <c r="C39" s="380"/>
      <c r="D39" s="380"/>
      <c r="E39" s="380"/>
      <c r="F39" s="380"/>
      <c r="G39" s="380"/>
      <c r="H39" s="222"/>
      <c r="I39" s="225"/>
      <c r="J39" s="222"/>
      <c r="K39" s="225" t="s">
        <v>255</v>
      </c>
    </row>
    <row r="40" spans="1:11" ht="33">
      <c r="A40" s="381" t="s">
        <v>248</v>
      </c>
      <c r="B40" s="381"/>
      <c r="C40" s="381"/>
      <c r="D40" s="381"/>
      <c r="E40" s="381"/>
      <c r="F40" s="381"/>
      <c r="G40" s="381"/>
      <c r="H40" s="224"/>
      <c r="I40" s="225"/>
      <c r="J40" s="224"/>
      <c r="K40" s="225" t="s">
        <v>255</v>
      </c>
    </row>
  </sheetData>
  <sheetProtection sheet="1" objects="1" scenarios="1"/>
  <mergeCells count="29">
    <mergeCell ref="A37:G37"/>
    <mergeCell ref="A38:G38"/>
    <mergeCell ref="A36:G36"/>
    <mergeCell ref="A29:G29"/>
    <mergeCell ref="A21:G21"/>
    <mergeCell ref="A14:G14"/>
    <mergeCell ref="A30:G30"/>
    <mergeCell ref="A31:G31"/>
    <mergeCell ref="A32:G32"/>
    <mergeCell ref="A33:G33"/>
    <mergeCell ref="A9:G9"/>
    <mergeCell ref="A11:G11"/>
    <mergeCell ref="A6:G6"/>
    <mergeCell ref="A25:G25"/>
    <mergeCell ref="A15:G15"/>
    <mergeCell ref="A5:G5"/>
    <mergeCell ref="A10:G10"/>
    <mergeCell ref="A7:G7"/>
    <mergeCell ref="A8:G8"/>
    <mergeCell ref="A39:G39"/>
    <mergeCell ref="A40:G40"/>
    <mergeCell ref="A4:G4"/>
    <mergeCell ref="A26:G26"/>
    <mergeCell ref="A16:G16"/>
    <mergeCell ref="A23:G23"/>
    <mergeCell ref="A24:G24"/>
    <mergeCell ref="A22:G22"/>
    <mergeCell ref="A17:G17"/>
    <mergeCell ref="A18:G18"/>
  </mergeCells>
  <phoneticPr fontId="0" type="noConversion"/>
  <pageMargins left="0.78740157499999996" right="0.78740157499999996" top="0.984251969" bottom="0.984251969" header="0.4921259845" footer="0.4921259845"/>
  <pageSetup paperSize="9" scale="32" orientation="landscape" r:id="rId1"/>
  <headerFooter alignWithMargins="0">
    <oddHeader>&amp;LFirma/Logo&amp;R&amp;A</oddHeader>
    <oddFooter>&amp;LErstungsdatum: 14.12.05
Version: 1&amp;RErstellt durch: Werner
Seite &amp;P von &amp;N</oddFooter>
  </headerFooter>
  <colBreaks count="1" manualBreakCount="1">
    <brk id="11" max="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I119"/>
  <sheetViews>
    <sheetView zoomScale="75" zoomScaleNormal="75" zoomScaleSheetLayoutView="75" workbookViewId="0">
      <selection activeCell="H21" sqref="H21:H26"/>
    </sheetView>
  </sheetViews>
  <sheetFormatPr baseColWidth="10" defaultRowHeight="15"/>
  <cols>
    <col min="1" max="1" width="23.28515625" style="3" customWidth="1"/>
    <col min="2" max="2" width="14.7109375" style="4" customWidth="1"/>
    <col min="3" max="8" width="11.7109375" style="3" customWidth="1"/>
    <col min="9" max="9" width="0.5703125" style="3" customWidth="1"/>
    <col min="10" max="16384" width="11.42578125" style="3"/>
  </cols>
  <sheetData>
    <row r="1" spans="1:9" s="8" customFormat="1" ht="36" customHeight="1" thickBot="1">
      <c r="A1" s="247" t="str">
        <f>'AB 2 Inhalt'!$A$2</f>
        <v>Spielzeug GmbH</v>
      </c>
      <c r="B1" s="248"/>
      <c r="C1" s="248"/>
      <c r="D1" s="249" t="s">
        <v>71</v>
      </c>
      <c r="E1" s="250"/>
      <c r="F1" s="250"/>
      <c r="G1" s="250"/>
      <c r="H1" s="251"/>
      <c r="I1" s="2"/>
    </row>
    <row r="2" spans="1:9" s="8" customFormat="1" ht="20.25" customHeight="1">
      <c r="A2" s="262"/>
      <c r="B2" s="263"/>
      <c r="C2" s="263"/>
      <c r="D2" s="263"/>
      <c r="E2" s="263"/>
      <c r="F2" s="263"/>
      <c r="G2" s="263"/>
      <c r="H2" s="264"/>
    </row>
    <row r="3" spans="1:9" ht="28.5" customHeight="1">
      <c r="A3" s="26"/>
      <c r="B3" s="27"/>
      <c r="C3" s="253">
        <v>2016</v>
      </c>
      <c r="D3" s="253"/>
      <c r="E3" s="253">
        <v>2017</v>
      </c>
      <c r="F3" s="253"/>
      <c r="G3" s="253">
        <v>2018</v>
      </c>
      <c r="H3" s="253"/>
    </row>
    <row r="4" spans="1:9" ht="28.5" customHeight="1">
      <c r="A4" s="28" t="s">
        <v>1</v>
      </c>
      <c r="B4" s="29" t="s">
        <v>0</v>
      </c>
      <c r="C4" s="28" t="s">
        <v>67</v>
      </c>
      <c r="D4" s="28" t="s">
        <v>68</v>
      </c>
      <c r="E4" s="28" t="s">
        <v>67</v>
      </c>
      <c r="F4" s="28" t="s">
        <v>68</v>
      </c>
      <c r="G4" s="28" t="s">
        <v>67</v>
      </c>
      <c r="H4" s="28" t="s">
        <v>68</v>
      </c>
    </row>
    <row r="5" spans="1:9" s="5" customFormat="1" ht="28.5" customHeight="1">
      <c r="A5" s="266" t="s">
        <v>82</v>
      </c>
      <c r="B5" s="266"/>
      <c r="C5" s="266"/>
      <c r="D5" s="266"/>
      <c r="E5" s="266"/>
      <c r="F5" s="266"/>
      <c r="G5" s="266"/>
      <c r="H5" s="266"/>
    </row>
    <row r="6" spans="1:9" ht="28.5" customHeight="1">
      <c r="A6" s="30" t="s">
        <v>2</v>
      </c>
      <c r="B6" s="31" t="s">
        <v>6</v>
      </c>
      <c r="C6" s="32">
        <v>1350000</v>
      </c>
      <c r="D6" s="33">
        <v>229500</v>
      </c>
      <c r="E6" s="32"/>
      <c r="F6" s="33"/>
      <c r="G6" s="32"/>
      <c r="H6" s="33"/>
    </row>
    <row r="7" spans="1:9" ht="28.5" customHeight="1">
      <c r="A7" s="30" t="s">
        <v>3</v>
      </c>
      <c r="B7" s="31" t="s">
        <v>7</v>
      </c>
      <c r="C7" s="32">
        <v>18500</v>
      </c>
      <c r="D7" s="33">
        <v>10175</v>
      </c>
      <c r="E7" s="32"/>
      <c r="F7" s="33"/>
      <c r="G7" s="32"/>
      <c r="H7" s="33"/>
    </row>
    <row r="8" spans="1:9" ht="28.5" customHeight="1">
      <c r="A8" s="30" t="s">
        <v>4</v>
      </c>
      <c r="B8" s="31" t="s">
        <v>18</v>
      </c>
      <c r="C8" s="32">
        <v>64500</v>
      </c>
      <c r="D8" s="33">
        <v>29025</v>
      </c>
      <c r="E8" s="32"/>
      <c r="F8" s="33"/>
      <c r="G8" s="32"/>
      <c r="H8" s="33"/>
    </row>
    <row r="9" spans="1:9" ht="28.5" customHeight="1">
      <c r="A9" s="30" t="s">
        <v>25</v>
      </c>
      <c r="B9" s="31" t="s">
        <v>7</v>
      </c>
      <c r="C9" s="32">
        <v>0</v>
      </c>
      <c r="D9" s="33">
        <v>0</v>
      </c>
      <c r="E9" s="32"/>
      <c r="F9" s="33"/>
      <c r="G9" s="32"/>
      <c r="H9" s="33"/>
    </row>
    <row r="10" spans="1:9" ht="28.5" customHeight="1">
      <c r="A10" s="30" t="s">
        <v>48</v>
      </c>
      <c r="B10" s="31" t="s">
        <v>7</v>
      </c>
      <c r="C10" s="32">
        <v>35700</v>
      </c>
      <c r="D10" s="33">
        <v>36272</v>
      </c>
      <c r="E10" s="32"/>
      <c r="F10" s="33"/>
      <c r="G10" s="32"/>
      <c r="H10" s="33"/>
    </row>
    <row r="11" spans="1:9" ht="28.5" customHeight="1">
      <c r="A11" s="30" t="s">
        <v>49</v>
      </c>
      <c r="B11" s="31" t="s">
        <v>7</v>
      </c>
      <c r="C11" s="32">
        <v>9000</v>
      </c>
      <c r="D11" s="33">
        <v>12800</v>
      </c>
      <c r="E11" s="32"/>
      <c r="F11" s="33"/>
      <c r="G11" s="32"/>
      <c r="H11" s="33"/>
    </row>
    <row r="12" spans="1:9" ht="28.5" customHeight="1">
      <c r="A12" s="30" t="s">
        <v>5</v>
      </c>
      <c r="B12" s="31" t="s">
        <v>45</v>
      </c>
      <c r="C12" s="32">
        <v>0</v>
      </c>
      <c r="D12" s="33">
        <v>0</v>
      </c>
      <c r="E12" s="32"/>
      <c r="F12" s="33"/>
      <c r="G12" s="32"/>
      <c r="H12" s="33"/>
    </row>
    <row r="13" spans="1:9" ht="28.5" customHeight="1">
      <c r="A13" s="30" t="s">
        <v>47</v>
      </c>
      <c r="B13" s="31" t="s">
        <v>17</v>
      </c>
      <c r="C13" s="32">
        <v>0</v>
      </c>
      <c r="D13" s="33">
        <v>0</v>
      </c>
      <c r="E13" s="32"/>
      <c r="F13" s="33"/>
      <c r="G13" s="32"/>
      <c r="H13" s="33"/>
    </row>
    <row r="14" spans="1:9" ht="28.5" customHeight="1">
      <c r="A14" s="30"/>
      <c r="B14" s="31"/>
      <c r="C14" s="32"/>
      <c r="D14" s="33"/>
      <c r="E14" s="32"/>
      <c r="F14" s="33"/>
      <c r="G14" s="32"/>
      <c r="H14" s="33"/>
    </row>
    <row r="15" spans="1:9" ht="28.5" customHeight="1">
      <c r="A15" s="30"/>
      <c r="B15" s="31"/>
      <c r="C15" s="32"/>
      <c r="D15" s="33"/>
      <c r="E15" s="32"/>
      <c r="F15" s="33"/>
      <c r="G15" s="32"/>
      <c r="H15" s="33"/>
    </row>
    <row r="16" spans="1:9" ht="28.5" customHeight="1">
      <c r="A16" s="265" t="s">
        <v>20</v>
      </c>
      <c r="B16" s="265"/>
      <c r="C16" s="265"/>
      <c r="D16" s="265"/>
      <c r="E16" s="265"/>
      <c r="F16" s="265"/>
      <c r="G16" s="265"/>
      <c r="H16" s="265"/>
    </row>
    <row r="17" spans="1:8" s="15" customFormat="1" ht="28.5" customHeight="1">
      <c r="A17" s="30" t="s">
        <v>21</v>
      </c>
      <c r="B17" s="31" t="s">
        <v>18</v>
      </c>
      <c r="C17" s="32">
        <v>1950</v>
      </c>
      <c r="D17" s="33">
        <v>3120</v>
      </c>
      <c r="E17" s="32"/>
      <c r="F17" s="33"/>
      <c r="G17" s="32"/>
      <c r="H17" s="33"/>
    </row>
    <row r="18" spans="1:8" ht="28.5" customHeight="1">
      <c r="A18" s="30" t="s">
        <v>22</v>
      </c>
      <c r="B18" s="31" t="s">
        <v>18</v>
      </c>
      <c r="C18" s="32">
        <v>13500</v>
      </c>
      <c r="D18" s="33">
        <v>0</v>
      </c>
      <c r="E18" s="32"/>
      <c r="F18" s="33"/>
      <c r="G18" s="32"/>
      <c r="H18" s="33"/>
    </row>
    <row r="19" spans="1:8" ht="28.5" customHeight="1">
      <c r="A19" s="30" t="s">
        <v>23</v>
      </c>
      <c r="B19" s="31" t="s">
        <v>18</v>
      </c>
      <c r="C19" s="32">
        <v>0</v>
      </c>
      <c r="D19" s="33"/>
      <c r="E19" s="32"/>
      <c r="F19" s="33"/>
      <c r="G19" s="32"/>
      <c r="H19" s="33"/>
    </row>
    <row r="20" spans="1:8" ht="21.75" customHeight="1">
      <c r="A20" s="63"/>
      <c r="B20" s="34"/>
      <c r="C20" s="35"/>
      <c r="D20" s="35"/>
      <c r="E20" s="35"/>
      <c r="F20" s="35"/>
      <c r="G20" s="35"/>
      <c r="H20" s="64"/>
    </row>
    <row r="21" spans="1:8" s="22" customFormat="1" ht="15" customHeight="1">
      <c r="A21" s="254" t="s">
        <v>39</v>
      </c>
      <c r="B21" s="255"/>
      <c r="C21" s="269">
        <v>2016</v>
      </c>
      <c r="D21" s="256"/>
      <c r="E21" s="267">
        <v>2017</v>
      </c>
      <c r="F21" s="258"/>
      <c r="G21" s="267">
        <v>2018</v>
      </c>
      <c r="H21" s="258"/>
    </row>
    <row r="22" spans="1:8" s="22" customFormat="1" ht="15" customHeight="1">
      <c r="A22" s="67" t="s">
        <v>10</v>
      </c>
      <c r="B22" s="66" t="s">
        <v>0</v>
      </c>
      <c r="C22" s="270"/>
      <c r="D22" s="257"/>
      <c r="E22" s="268"/>
      <c r="F22" s="257"/>
      <c r="G22" s="268"/>
      <c r="H22" s="257"/>
    </row>
    <row r="23" spans="1:8" s="22" customFormat="1" ht="15" customHeight="1">
      <c r="A23" s="53" t="s">
        <v>70</v>
      </c>
      <c r="B23" s="53" t="s">
        <v>11</v>
      </c>
      <c r="C23" s="197">
        <v>200</v>
      </c>
      <c r="D23" s="257"/>
      <c r="E23" s="199"/>
      <c r="F23" s="257"/>
      <c r="G23" s="199"/>
      <c r="H23" s="257"/>
    </row>
    <row r="24" spans="1:8" s="22" customFormat="1" ht="15" customHeight="1">
      <c r="A24" s="53" t="s">
        <v>54</v>
      </c>
      <c r="B24" s="53" t="s">
        <v>266</v>
      </c>
      <c r="C24" s="197">
        <v>220</v>
      </c>
      <c r="D24" s="257"/>
      <c r="E24" s="199"/>
      <c r="F24" s="257"/>
      <c r="G24" s="199"/>
      <c r="H24" s="257"/>
    </row>
    <row r="25" spans="1:8" s="22" customFormat="1" ht="15" customHeight="1">
      <c r="A25" s="42" t="s">
        <v>13</v>
      </c>
      <c r="B25" s="42" t="s">
        <v>265</v>
      </c>
      <c r="C25" s="198">
        <v>4500</v>
      </c>
      <c r="D25" s="257"/>
      <c r="E25" s="199"/>
      <c r="F25" s="257"/>
      <c r="G25" s="200"/>
      <c r="H25" s="257"/>
    </row>
    <row r="26" spans="1:8" s="22" customFormat="1" ht="15" customHeight="1">
      <c r="A26" s="42" t="s">
        <v>55</v>
      </c>
      <c r="B26" s="42" t="s">
        <v>56</v>
      </c>
      <c r="C26" s="198">
        <v>90000</v>
      </c>
      <c r="D26" s="257"/>
      <c r="E26" s="199"/>
      <c r="F26" s="257"/>
      <c r="G26" s="200"/>
      <c r="H26" s="257"/>
    </row>
    <row r="27" spans="1:8" s="22" customFormat="1" ht="33" customHeight="1">
      <c r="A27" s="42" t="s">
        <v>249</v>
      </c>
      <c r="B27" s="42" t="s">
        <v>251</v>
      </c>
      <c r="C27" s="198">
        <v>690614</v>
      </c>
      <c r="D27" s="201"/>
      <c r="E27" s="199"/>
      <c r="F27" s="201"/>
      <c r="G27" s="200"/>
      <c r="H27" s="201"/>
    </row>
    <row r="28" spans="1:8" s="22" customFormat="1" ht="33" customHeight="1">
      <c r="A28" s="42" t="s">
        <v>250</v>
      </c>
      <c r="B28" s="42" t="s">
        <v>251</v>
      </c>
      <c r="C28" s="198">
        <v>121831</v>
      </c>
      <c r="D28" s="202"/>
      <c r="E28" s="199"/>
      <c r="F28" s="202"/>
      <c r="G28" s="200"/>
      <c r="H28" s="202"/>
    </row>
    <row r="29" spans="1:8" s="22" customFormat="1" ht="15" customHeight="1">
      <c r="A29" s="21"/>
      <c r="B29" s="21"/>
      <c r="C29" s="21"/>
      <c r="D29" s="21"/>
      <c r="E29" s="21"/>
      <c r="F29" s="21"/>
      <c r="G29" s="21"/>
      <c r="H29" s="21"/>
    </row>
    <row r="30" spans="1:8" s="22" customFormat="1" ht="15" customHeight="1">
      <c r="A30" s="21"/>
      <c r="B30" s="21"/>
      <c r="C30" s="21"/>
      <c r="D30" s="21"/>
      <c r="E30" s="21"/>
      <c r="F30" s="21"/>
      <c r="G30" s="21"/>
      <c r="H30" s="21"/>
    </row>
    <row r="31" spans="1:8" s="22" customFormat="1" ht="15" customHeight="1">
      <c r="A31" s="21"/>
      <c r="B31" s="21"/>
      <c r="C31" s="21"/>
      <c r="D31" s="21"/>
      <c r="E31" s="21"/>
      <c r="F31" s="21"/>
      <c r="G31" s="21"/>
      <c r="H31" s="21"/>
    </row>
    <row r="32" spans="1:8" s="22" customFormat="1" ht="15" customHeight="1">
      <c r="A32" s="21"/>
      <c r="B32" s="21"/>
      <c r="C32" s="21"/>
      <c r="D32" s="21"/>
      <c r="E32" s="21"/>
      <c r="F32" s="21"/>
      <c r="G32" s="21"/>
      <c r="H32" s="21"/>
    </row>
    <row r="33" spans="1:8" s="22" customFormat="1" ht="15" customHeight="1">
      <c r="A33" s="21"/>
      <c r="B33" s="21"/>
      <c r="C33" s="21"/>
      <c r="D33" s="21"/>
      <c r="E33" s="21"/>
      <c r="F33" s="21"/>
      <c r="G33" s="21"/>
      <c r="H33" s="21"/>
    </row>
    <row r="34" spans="1:8" s="22" customFormat="1" ht="15" customHeight="1">
      <c r="A34" s="21"/>
      <c r="B34" s="21"/>
      <c r="C34" s="21"/>
      <c r="D34" s="21"/>
      <c r="E34" s="21"/>
      <c r="F34" s="21"/>
      <c r="G34" s="21"/>
      <c r="H34" s="21"/>
    </row>
    <row r="35" spans="1:8" s="22" customFormat="1" ht="15" customHeight="1">
      <c r="A35" s="21"/>
      <c r="B35" s="21"/>
      <c r="C35" s="21"/>
      <c r="D35" s="21"/>
      <c r="E35" s="21"/>
      <c r="F35" s="21"/>
      <c r="G35" s="21"/>
      <c r="H35" s="21"/>
    </row>
    <row r="36" spans="1:8" s="22" customFormat="1" ht="15" customHeight="1">
      <c r="A36" s="21"/>
      <c r="B36" s="21"/>
      <c r="C36" s="21"/>
      <c r="D36" s="21"/>
      <c r="E36" s="21"/>
      <c r="F36" s="21"/>
      <c r="G36" s="21"/>
      <c r="H36" s="21"/>
    </row>
    <row r="37" spans="1:8" s="22" customFormat="1" ht="15" customHeight="1">
      <c r="A37" s="21"/>
      <c r="B37" s="21"/>
      <c r="C37" s="21"/>
      <c r="D37" s="21"/>
      <c r="E37" s="21"/>
      <c r="F37" s="21"/>
      <c r="G37" s="21"/>
      <c r="H37" s="21"/>
    </row>
    <row r="38" spans="1:8" s="22" customFormat="1" ht="15" customHeight="1">
      <c r="A38" s="21"/>
      <c r="B38" s="21"/>
      <c r="C38" s="21"/>
      <c r="D38" s="21"/>
      <c r="E38" s="21"/>
      <c r="F38" s="21"/>
      <c r="G38" s="21"/>
      <c r="H38" s="21"/>
    </row>
    <row r="39" spans="1:8" s="22" customFormat="1" ht="15" customHeight="1">
      <c r="A39" s="21"/>
      <c r="B39" s="21"/>
      <c r="C39" s="21"/>
      <c r="D39" s="21"/>
      <c r="E39" s="21"/>
      <c r="F39" s="21"/>
      <c r="G39" s="21"/>
      <c r="H39" s="21"/>
    </row>
    <row r="40" spans="1:8" s="22" customFormat="1" ht="15" customHeight="1">
      <c r="A40" s="21"/>
      <c r="B40" s="21"/>
      <c r="C40" s="21"/>
      <c r="D40" s="21"/>
      <c r="E40" s="21"/>
      <c r="F40" s="21"/>
      <c r="G40" s="21"/>
      <c r="H40" s="21"/>
    </row>
    <row r="41" spans="1:8" s="22" customFormat="1" ht="15" customHeight="1">
      <c r="A41" s="21"/>
      <c r="B41" s="21"/>
      <c r="C41" s="21"/>
      <c r="D41" s="21"/>
      <c r="E41" s="21"/>
      <c r="F41" s="21"/>
      <c r="G41" s="21"/>
      <c r="H41" s="21"/>
    </row>
    <row r="42" spans="1:8" s="22" customFormat="1" ht="15" customHeight="1">
      <c r="A42" s="21"/>
      <c r="B42" s="21"/>
      <c r="C42" s="21"/>
      <c r="D42" s="21"/>
      <c r="E42" s="21"/>
      <c r="F42" s="21"/>
      <c r="G42" s="21"/>
      <c r="H42" s="21"/>
    </row>
    <row r="43" spans="1:8" s="22" customFormat="1" ht="15" customHeight="1">
      <c r="A43" s="21"/>
      <c r="B43" s="21"/>
      <c r="C43" s="21"/>
      <c r="D43" s="21"/>
      <c r="E43" s="21"/>
      <c r="F43" s="21"/>
      <c r="G43" s="21"/>
      <c r="H43" s="21"/>
    </row>
    <row r="44" spans="1:8" s="22" customFormat="1" ht="15" customHeight="1">
      <c r="A44" s="21"/>
      <c r="B44" s="21"/>
      <c r="C44" s="21"/>
      <c r="D44" s="21"/>
      <c r="E44" s="21"/>
      <c r="F44" s="21"/>
      <c r="G44" s="21"/>
      <c r="H44" s="21"/>
    </row>
    <row r="45" spans="1:8" s="22" customFormat="1" ht="15" customHeight="1">
      <c r="A45" s="21"/>
      <c r="B45" s="21"/>
      <c r="C45" s="21"/>
      <c r="D45" s="21"/>
      <c r="E45" s="21"/>
      <c r="F45" s="21"/>
      <c r="G45" s="21"/>
      <c r="H45" s="21"/>
    </row>
    <row r="46" spans="1:8" s="22" customFormat="1" ht="15" customHeight="1">
      <c r="A46" s="21"/>
      <c r="B46" s="21"/>
      <c r="C46" s="21"/>
      <c r="D46" s="21"/>
      <c r="E46" s="21"/>
      <c r="F46" s="21"/>
      <c r="G46" s="21"/>
      <c r="H46" s="21"/>
    </row>
    <row r="47" spans="1:8" s="22" customFormat="1" ht="15" customHeight="1">
      <c r="A47" s="21"/>
      <c r="B47" s="21"/>
      <c r="C47" s="21"/>
      <c r="D47" s="21"/>
      <c r="E47" s="21"/>
      <c r="F47" s="21"/>
      <c r="G47" s="21"/>
      <c r="H47" s="21"/>
    </row>
    <row r="48" spans="1:8" s="22" customFormat="1" ht="15" customHeight="1">
      <c r="A48" s="21"/>
      <c r="B48" s="21"/>
      <c r="C48" s="21"/>
      <c r="D48" s="21"/>
      <c r="E48" s="21"/>
      <c r="F48" s="21"/>
      <c r="G48" s="21"/>
      <c r="H48" s="21"/>
    </row>
    <row r="49" spans="1:8" s="22" customFormat="1" ht="15" customHeight="1">
      <c r="A49" s="21"/>
      <c r="B49" s="21"/>
      <c r="C49" s="21"/>
      <c r="D49" s="21"/>
      <c r="E49" s="21"/>
      <c r="F49" s="21"/>
      <c r="G49" s="21"/>
      <c r="H49" s="21"/>
    </row>
    <row r="50" spans="1:8" s="22" customFormat="1" ht="15" customHeight="1">
      <c r="A50" s="21"/>
      <c r="B50" s="21"/>
      <c r="C50" s="21"/>
      <c r="D50" s="21"/>
      <c r="E50" s="21"/>
      <c r="F50" s="21"/>
      <c r="G50" s="21"/>
      <c r="H50" s="21"/>
    </row>
    <row r="51" spans="1:8" s="22" customFormat="1" ht="15" customHeight="1">
      <c r="A51" s="21"/>
      <c r="B51" s="21"/>
      <c r="C51" s="21"/>
      <c r="D51" s="21"/>
      <c r="E51" s="21"/>
      <c r="F51" s="21"/>
      <c r="G51" s="21"/>
      <c r="H51" s="21"/>
    </row>
    <row r="52" spans="1:8" s="22" customFormat="1" ht="15" customHeight="1">
      <c r="A52" s="21"/>
      <c r="B52" s="21"/>
      <c r="C52" s="21"/>
      <c r="D52" s="21"/>
      <c r="E52" s="21"/>
      <c r="F52" s="21"/>
      <c r="G52" s="21"/>
      <c r="H52" s="21"/>
    </row>
    <row r="53" spans="1:8" s="22" customFormat="1" ht="15" customHeight="1">
      <c r="A53" s="21"/>
      <c r="B53" s="21"/>
      <c r="C53" s="21"/>
      <c r="D53" s="21"/>
      <c r="E53" s="21"/>
      <c r="F53" s="21"/>
      <c r="G53" s="21"/>
      <c r="H53" s="21"/>
    </row>
    <row r="54" spans="1:8" s="22" customFormat="1" ht="15" customHeight="1">
      <c r="A54" s="21"/>
      <c r="B54" s="21"/>
      <c r="C54" s="21"/>
      <c r="D54" s="21"/>
      <c r="E54" s="21"/>
      <c r="F54" s="21"/>
      <c r="G54" s="21"/>
      <c r="H54" s="21"/>
    </row>
    <row r="55" spans="1:8" s="22" customFormat="1" ht="15" customHeight="1">
      <c r="A55" s="21"/>
      <c r="B55" s="21"/>
      <c r="C55" s="21"/>
      <c r="D55" s="21"/>
      <c r="E55" s="21"/>
      <c r="F55" s="21"/>
      <c r="G55" s="21"/>
      <c r="H55" s="21"/>
    </row>
    <row r="56" spans="1:8" s="22" customFormat="1" ht="15" customHeight="1">
      <c r="A56" s="21"/>
      <c r="B56" s="21"/>
      <c r="C56" s="21"/>
      <c r="D56" s="21"/>
      <c r="E56" s="21"/>
      <c r="F56" s="21"/>
      <c r="G56" s="21"/>
      <c r="H56" s="21"/>
    </row>
    <row r="57" spans="1:8" s="22" customFormat="1" ht="15" customHeight="1">
      <c r="A57" s="21"/>
      <c r="B57" s="21"/>
      <c r="C57" s="21"/>
      <c r="D57" s="21"/>
      <c r="E57" s="21"/>
      <c r="F57" s="21"/>
      <c r="G57" s="21"/>
      <c r="H57" s="21"/>
    </row>
    <row r="58" spans="1:8" s="22" customFormat="1" ht="15" customHeight="1">
      <c r="A58" s="21"/>
      <c r="B58" s="21"/>
      <c r="C58" s="21"/>
      <c r="D58" s="21"/>
      <c r="E58" s="21"/>
      <c r="F58" s="21"/>
      <c r="G58" s="21"/>
      <c r="H58" s="21"/>
    </row>
    <row r="59" spans="1:8" s="22" customFormat="1" ht="15" customHeight="1">
      <c r="A59" s="21"/>
      <c r="B59" s="21"/>
      <c r="C59" s="21"/>
      <c r="D59" s="21"/>
      <c r="E59" s="21"/>
      <c r="F59" s="21"/>
      <c r="G59" s="21"/>
      <c r="H59" s="21"/>
    </row>
    <row r="60" spans="1:8" s="22" customFormat="1" ht="15" customHeight="1">
      <c r="A60" s="21"/>
      <c r="B60" s="21"/>
      <c r="C60" s="21"/>
      <c r="D60" s="21"/>
      <c r="E60" s="21"/>
      <c r="F60" s="21"/>
      <c r="G60" s="21"/>
      <c r="H60" s="21"/>
    </row>
    <row r="61" spans="1:8" s="22" customFormat="1" ht="15" customHeight="1">
      <c r="A61" s="21"/>
      <c r="B61" s="21"/>
      <c r="C61" s="21"/>
      <c r="D61" s="21"/>
      <c r="E61" s="21"/>
      <c r="F61" s="21"/>
      <c r="G61" s="21"/>
      <c r="H61" s="21"/>
    </row>
    <row r="62" spans="1:8" s="22" customFormat="1" ht="15" customHeight="1">
      <c r="A62" s="21"/>
      <c r="B62" s="21"/>
      <c r="C62" s="21"/>
      <c r="D62" s="21"/>
      <c r="E62" s="21"/>
      <c r="F62" s="21"/>
      <c r="G62" s="21"/>
      <c r="H62" s="21"/>
    </row>
    <row r="63" spans="1:8" s="22" customFormat="1" ht="15" customHeight="1">
      <c r="A63" s="21"/>
      <c r="B63" s="21"/>
      <c r="C63" s="21"/>
      <c r="D63" s="21"/>
      <c r="E63" s="21"/>
      <c r="F63" s="21"/>
      <c r="G63" s="21"/>
      <c r="H63" s="21"/>
    </row>
    <row r="64" spans="1:8" s="22" customFormat="1" ht="15" customHeight="1">
      <c r="A64" s="21"/>
      <c r="B64" s="21"/>
      <c r="C64" s="21"/>
      <c r="D64" s="21"/>
      <c r="E64" s="21"/>
      <c r="F64" s="21"/>
      <c r="G64" s="21"/>
      <c r="H64" s="21"/>
    </row>
    <row r="65" spans="1:8" s="22" customFormat="1" ht="15" customHeight="1">
      <c r="A65" s="21"/>
      <c r="B65" s="21"/>
      <c r="C65" s="21"/>
      <c r="D65" s="21"/>
      <c r="E65" s="21"/>
      <c r="F65" s="21"/>
      <c r="G65" s="21"/>
      <c r="H65" s="21"/>
    </row>
    <row r="66" spans="1:8" s="22" customFormat="1" ht="15" customHeight="1">
      <c r="A66" s="21"/>
      <c r="B66" s="21"/>
      <c r="C66" s="21"/>
      <c r="D66" s="21"/>
      <c r="E66" s="21"/>
      <c r="F66" s="21"/>
      <c r="G66" s="21"/>
      <c r="H66" s="21"/>
    </row>
    <row r="67" spans="1:8" s="22" customFormat="1" ht="15" customHeight="1">
      <c r="A67" s="21"/>
      <c r="B67" s="21"/>
      <c r="C67" s="21"/>
      <c r="D67" s="21"/>
      <c r="E67" s="21"/>
      <c r="F67" s="21"/>
      <c r="G67" s="21"/>
      <c r="H67" s="21"/>
    </row>
    <row r="68" spans="1:8" s="22" customFormat="1" ht="15" customHeight="1">
      <c r="A68" s="21"/>
      <c r="B68" s="21"/>
      <c r="C68" s="21"/>
      <c r="D68" s="21"/>
      <c r="E68" s="21"/>
      <c r="F68" s="21"/>
      <c r="G68" s="21"/>
      <c r="H68" s="21"/>
    </row>
    <row r="69" spans="1:8" s="22" customFormat="1" ht="15" customHeight="1">
      <c r="A69" s="21"/>
      <c r="B69" s="21"/>
      <c r="C69" s="21"/>
      <c r="D69" s="21"/>
      <c r="E69" s="21"/>
      <c r="F69" s="21"/>
      <c r="G69" s="21"/>
      <c r="H69" s="21"/>
    </row>
    <row r="70" spans="1:8" s="22" customFormat="1" ht="15" customHeight="1">
      <c r="A70" s="21"/>
      <c r="B70" s="21"/>
      <c r="C70" s="21"/>
      <c r="D70" s="21"/>
      <c r="E70" s="21"/>
      <c r="F70" s="21"/>
      <c r="G70" s="21"/>
      <c r="H70" s="21"/>
    </row>
    <row r="71" spans="1:8" s="22" customFormat="1" ht="15" customHeight="1">
      <c r="A71" s="21"/>
      <c r="B71" s="21"/>
      <c r="C71" s="21"/>
      <c r="D71" s="21"/>
      <c r="E71" s="21"/>
      <c r="F71" s="21"/>
      <c r="G71" s="21"/>
      <c r="H71" s="21"/>
    </row>
    <row r="72" spans="1:8" s="22" customFormat="1" ht="15" customHeight="1">
      <c r="A72" s="21"/>
      <c r="B72" s="21"/>
      <c r="C72" s="21"/>
      <c r="D72" s="21"/>
      <c r="E72" s="21"/>
      <c r="F72" s="21"/>
      <c r="G72" s="21"/>
      <c r="H72" s="21"/>
    </row>
    <row r="73" spans="1:8" s="22" customFormat="1" ht="15" customHeight="1">
      <c r="A73" s="21"/>
      <c r="B73" s="21"/>
      <c r="C73" s="21"/>
      <c r="D73" s="21"/>
      <c r="E73" s="21"/>
      <c r="F73" s="21"/>
      <c r="G73" s="21"/>
      <c r="H73" s="21"/>
    </row>
    <row r="74" spans="1:8" s="22" customFormat="1" ht="15" customHeight="1">
      <c r="A74" s="21"/>
      <c r="B74" s="21"/>
      <c r="C74" s="21"/>
      <c r="D74" s="21"/>
      <c r="E74" s="21"/>
      <c r="F74" s="21"/>
      <c r="G74" s="21"/>
      <c r="H74" s="21"/>
    </row>
    <row r="75" spans="1:8" s="22" customFormat="1" ht="15" customHeight="1">
      <c r="A75" s="21"/>
      <c r="B75" s="21"/>
      <c r="C75" s="21"/>
      <c r="D75" s="21"/>
      <c r="E75" s="21"/>
      <c r="F75" s="21"/>
      <c r="G75" s="21"/>
      <c r="H75" s="21"/>
    </row>
    <row r="76" spans="1:8" s="22" customFormat="1" ht="15" customHeight="1">
      <c r="A76" s="21"/>
      <c r="B76" s="21"/>
      <c r="C76" s="21"/>
      <c r="D76" s="21"/>
      <c r="E76" s="21"/>
      <c r="F76" s="21"/>
      <c r="G76" s="21"/>
      <c r="H76" s="21"/>
    </row>
    <row r="77" spans="1:8" s="22" customFormat="1" ht="15" customHeight="1">
      <c r="A77" s="21"/>
      <c r="B77" s="21"/>
      <c r="C77" s="21"/>
      <c r="D77" s="21"/>
      <c r="E77" s="21"/>
      <c r="F77" s="21"/>
      <c r="G77" s="21"/>
      <c r="H77" s="21"/>
    </row>
    <row r="78" spans="1:8" s="22" customFormat="1" ht="15" customHeight="1">
      <c r="A78" s="21"/>
      <c r="B78" s="21"/>
      <c r="C78" s="21"/>
      <c r="D78" s="21"/>
      <c r="E78" s="21"/>
      <c r="F78" s="21"/>
      <c r="G78" s="21"/>
      <c r="H78" s="21"/>
    </row>
    <row r="79" spans="1:8" s="22" customFormat="1" ht="15" customHeight="1">
      <c r="A79" s="21"/>
      <c r="B79" s="21"/>
      <c r="C79" s="21"/>
      <c r="D79" s="21"/>
      <c r="E79" s="21"/>
      <c r="F79" s="21"/>
      <c r="G79" s="21"/>
      <c r="H79" s="21"/>
    </row>
    <row r="80" spans="1:8" s="22" customFormat="1" ht="15" customHeight="1">
      <c r="A80" s="21"/>
      <c r="B80" s="21"/>
      <c r="C80" s="21"/>
      <c r="D80" s="21"/>
      <c r="E80" s="21"/>
      <c r="F80" s="21"/>
      <c r="G80" s="21"/>
      <c r="H80" s="21"/>
    </row>
    <row r="81" spans="1:8" s="22" customFormat="1" ht="15" customHeight="1">
      <c r="A81" s="21"/>
      <c r="B81" s="21"/>
      <c r="C81" s="21"/>
      <c r="D81" s="21"/>
      <c r="E81" s="21"/>
      <c r="F81" s="21"/>
      <c r="G81" s="21"/>
      <c r="H81" s="21"/>
    </row>
    <row r="82" spans="1:8" ht="15" customHeight="1">
      <c r="A82" s="252" t="s">
        <v>31</v>
      </c>
      <c r="B82" s="252"/>
      <c r="C82" s="252"/>
      <c r="D82" s="252"/>
      <c r="E82" s="252"/>
      <c r="F82" s="252"/>
      <c r="G82" s="252"/>
      <c r="H82" s="252"/>
    </row>
    <row r="83" spans="1:8" ht="15" customHeight="1">
      <c r="A83" s="9" t="s">
        <v>2</v>
      </c>
      <c r="B83" s="10" t="s">
        <v>6</v>
      </c>
      <c r="C83" s="19">
        <f t="shared" ref="C83:H83" si="0">C6</f>
        <v>1350000</v>
      </c>
      <c r="D83" s="19">
        <f t="shared" si="0"/>
        <v>229500</v>
      </c>
      <c r="E83" s="19">
        <f t="shared" si="0"/>
        <v>0</v>
      </c>
      <c r="F83" s="19">
        <f t="shared" si="0"/>
        <v>0</v>
      </c>
      <c r="G83" s="19">
        <f t="shared" si="0"/>
        <v>0</v>
      </c>
      <c r="H83" s="19">
        <f t="shared" si="0"/>
        <v>0</v>
      </c>
    </row>
    <row r="84" spans="1:8" ht="15" customHeight="1">
      <c r="A84" s="9" t="s">
        <v>3</v>
      </c>
      <c r="B84" s="10" t="s">
        <v>6</v>
      </c>
      <c r="C84" s="19">
        <f>C7*10.03</f>
        <v>185555</v>
      </c>
      <c r="D84" s="19">
        <f>D7</f>
        <v>10175</v>
      </c>
      <c r="E84" s="19">
        <f>E7*10.03</f>
        <v>0</v>
      </c>
      <c r="F84" s="19">
        <f>F7</f>
        <v>0</v>
      </c>
      <c r="G84" s="19">
        <f>G7*10.03</f>
        <v>0</v>
      </c>
      <c r="H84" s="19">
        <f>H7</f>
        <v>0</v>
      </c>
    </row>
    <row r="85" spans="1:8" ht="15" customHeight="1">
      <c r="A85" s="9" t="s">
        <v>4</v>
      </c>
      <c r="B85" s="10" t="s">
        <v>6</v>
      </c>
      <c r="C85" s="19">
        <f>C8*10.08</f>
        <v>650160</v>
      </c>
      <c r="D85" s="19">
        <f>D8</f>
        <v>29025</v>
      </c>
      <c r="E85" s="19">
        <f>E8*10.08</f>
        <v>0</v>
      </c>
      <c r="F85" s="19">
        <f>F8</f>
        <v>0</v>
      </c>
      <c r="G85" s="19">
        <f>G8*10.08</f>
        <v>0</v>
      </c>
      <c r="H85" s="19">
        <f>H8</f>
        <v>0</v>
      </c>
    </row>
    <row r="86" spans="1:8" ht="26.25" customHeight="1">
      <c r="A86" s="9" t="s">
        <v>25</v>
      </c>
      <c r="B86" s="10" t="s">
        <v>6</v>
      </c>
      <c r="C86" s="19">
        <f>C9*6.4</f>
        <v>0</v>
      </c>
      <c r="D86" s="19">
        <f>D9</f>
        <v>0</v>
      </c>
      <c r="E86" s="19">
        <f>E9*6.4</f>
        <v>0</v>
      </c>
      <c r="F86" s="19">
        <f>F9</f>
        <v>0</v>
      </c>
      <c r="G86" s="19">
        <f>G9*6.4</f>
        <v>0</v>
      </c>
      <c r="H86" s="19">
        <f>H9</f>
        <v>0</v>
      </c>
    </row>
    <row r="87" spans="1:8">
      <c r="A87" s="9" t="s">
        <v>5</v>
      </c>
      <c r="B87" s="10" t="s">
        <v>6</v>
      </c>
      <c r="C87" s="19">
        <f t="shared" ref="C87:H87" si="1">C12</f>
        <v>0</v>
      </c>
      <c r="D87" s="19">
        <f t="shared" si="1"/>
        <v>0</v>
      </c>
      <c r="E87" s="19">
        <f t="shared" si="1"/>
        <v>0</v>
      </c>
      <c r="F87" s="19">
        <f t="shared" si="1"/>
        <v>0</v>
      </c>
      <c r="G87" s="19">
        <f t="shared" si="1"/>
        <v>0</v>
      </c>
      <c r="H87" s="19">
        <f t="shared" si="1"/>
        <v>0</v>
      </c>
    </row>
    <row r="88" spans="1:8" ht="15" customHeight="1">
      <c r="A88" s="9" t="s">
        <v>47</v>
      </c>
      <c r="B88" s="10" t="s">
        <v>6</v>
      </c>
      <c r="C88" s="19">
        <f>C13*5</f>
        <v>0</v>
      </c>
      <c r="D88" s="19">
        <f>D13</f>
        <v>0</v>
      </c>
      <c r="E88" s="19">
        <f>E13*5</f>
        <v>0</v>
      </c>
      <c r="F88" s="19">
        <f>F13</f>
        <v>0</v>
      </c>
      <c r="G88" s="19">
        <f>G13*5</f>
        <v>0</v>
      </c>
      <c r="H88" s="19">
        <f>H13</f>
        <v>0</v>
      </c>
    </row>
    <row r="89" spans="1:8">
      <c r="A89" s="9" t="s">
        <v>48</v>
      </c>
      <c r="B89" s="10" t="s">
        <v>6</v>
      </c>
      <c r="C89" s="19">
        <f>C10*10.08</f>
        <v>359856</v>
      </c>
      <c r="D89" s="19">
        <f>D10</f>
        <v>36272</v>
      </c>
      <c r="E89" s="19">
        <f>E10*10.08</f>
        <v>0</v>
      </c>
      <c r="F89" s="19">
        <f>F10</f>
        <v>0</v>
      </c>
      <c r="G89" s="19">
        <f>G10*10.08</f>
        <v>0</v>
      </c>
      <c r="H89" s="19">
        <f>H10</f>
        <v>0</v>
      </c>
    </row>
    <row r="90" spans="1:8">
      <c r="A90" s="9" t="s">
        <v>49</v>
      </c>
      <c r="B90" s="10" t="s">
        <v>6</v>
      </c>
      <c r="C90" s="19">
        <f>C11*9.075</f>
        <v>81675</v>
      </c>
      <c r="D90" s="19">
        <f>D11</f>
        <v>12800</v>
      </c>
      <c r="E90" s="19">
        <f>E11*9.075</f>
        <v>0</v>
      </c>
      <c r="F90" s="19">
        <f>F11</f>
        <v>0</v>
      </c>
      <c r="G90" s="19">
        <f>G11*9.075</f>
        <v>0</v>
      </c>
      <c r="H90" s="19">
        <f>H11</f>
        <v>0</v>
      </c>
    </row>
    <row r="91" spans="1:8" s="11" customFormat="1" ht="15" customHeight="1">
      <c r="A91" s="17" t="s">
        <v>34</v>
      </c>
      <c r="B91" s="10" t="s">
        <v>6</v>
      </c>
      <c r="C91" s="20">
        <f t="shared" ref="C91:H91" si="2">SUM(C83:C90)</f>
        <v>2627246</v>
      </c>
      <c r="D91" s="19">
        <f t="shared" si="2"/>
        <v>317772</v>
      </c>
      <c r="E91" s="20">
        <f t="shared" si="2"/>
        <v>0</v>
      </c>
      <c r="F91" s="19">
        <f t="shared" si="2"/>
        <v>0</v>
      </c>
      <c r="G91" s="20">
        <f t="shared" si="2"/>
        <v>0</v>
      </c>
      <c r="H91" s="19">
        <f t="shared" si="2"/>
        <v>0</v>
      </c>
    </row>
    <row r="92" spans="1:8" ht="13.5" customHeight="1">
      <c r="A92" s="9" t="s">
        <v>2</v>
      </c>
      <c r="B92" s="18" t="s">
        <v>35</v>
      </c>
      <c r="C92" s="36">
        <f t="shared" ref="C92:H92" si="3">C83/C91*100</f>
        <v>51.384605781110714</v>
      </c>
      <c r="D92" s="36">
        <f t="shared" si="3"/>
        <v>72.22159284014954</v>
      </c>
      <c r="E92" s="36" t="e">
        <f t="shared" si="3"/>
        <v>#DIV/0!</v>
      </c>
      <c r="F92" s="36" t="e">
        <f t="shared" si="3"/>
        <v>#DIV/0!</v>
      </c>
      <c r="G92" s="36" t="e">
        <f t="shared" si="3"/>
        <v>#DIV/0!</v>
      </c>
      <c r="H92" s="36" t="e">
        <f t="shared" si="3"/>
        <v>#DIV/0!</v>
      </c>
    </row>
    <row r="93" spans="1:8" ht="15" customHeight="1">
      <c r="A93" s="9" t="s">
        <v>3</v>
      </c>
      <c r="B93" s="18" t="s">
        <v>35</v>
      </c>
      <c r="C93" s="36">
        <f t="shared" ref="C93:H93" si="4">C84/C91*100</f>
        <v>7.0627189079362953</v>
      </c>
      <c r="D93" s="36">
        <f t="shared" si="4"/>
        <v>3.2019812947647996</v>
      </c>
      <c r="E93" s="36" t="e">
        <f t="shared" si="4"/>
        <v>#DIV/0!</v>
      </c>
      <c r="F93" s="36" t="e">
        <f t="shared" si="4"/>
        <v>#DIV/0!</v>
      </c>
      <c r="G93" s="36" t="e">
        <f t="shared" si="4"/>
        <v>#DIV/0!</v>
      </c>
      <c r="H93" s="36" t="e">
        <f t="shared" si="4"/>
        <v>#DIV/0!</v>
      </c>
    </row>
    <row r="94" spans="1:8" ht="15" customHeight="1">
      <c r="A94" s="9" t="s">
        <v>4</v>
      </c>
      <c r="B94" s="18" t="s">
        <v>35</v>
      </c>
      <c r="C94" s="36">
        <f t="shared" ref="C94:H94" si="5">C85/C91*100</f>
        <v>24.746826144182922</v>
      </c>
      <c r="D94" s="36">
        <f t="shared" si="5"/>
        <v>9.133907329783618</v>
      </c>
      <c r="E94" s="36" t="e">
        <f t="shared" si="5"/>
        <v>#DIV/0!</v>
      </c>
      <c r="F94" s="36" t="e">
        <f t="shared" si="5"/>
        <v>#DIV/0!</v>
      </c>
      <c r="G94" s="36" t="e">
        <f t="shared" si="5"/>
        <v>#DIV/0!</v>
      </c>
      <c r="H94" s="36" t="e">
        <f t="shared" si="5"/>
        <v>#DIV/0!</v>
      </c>
    </row>
    <row r="95" spans="1:8" ht="26.25" customHeight="1">
      <c r="A95" s="9" t="s">
        <v>25</v>
      </c>
      <c r="B95" s="18" t="s">
        <v>35</v>
      </c>
      <c r="C95" s="36">
        <f t="shared" ref="C95:H95" si="6">C86/C91*100</f>
        <v>0</v>
      </c>
      <c r="D95" s="36">
        <f t="shared" si="6"/>
        <v>0</v>
      </c>
      <c r="E95" s="36" t="e">
        <f t="shared" si="6"/>
        <v>#DIV/0!</v>
      </c>
      <c r="F95" s="36" t="e">
        <f t="shared" si="6"/>
        <v>#DIV/0!</v>
      </c>
      <c r="G95" s="36" t="e">
        <f t="shared" si="6"/>
        <v>#DIV/0!</v>
      </c>
      <c r="H95" s="36" t="e">
        <f t="shared" si="6"/>
        <v>#DIV/0!</v>
      </c>
    </row>
    <row r="96" spans="1:8" ht="15" customHeight="1">
      <c r="A96" s="9" t="s">
        <v>5</v>
      </c>
      <c r="B96" s="18" t="s">
        <v>35</v>
      </c>
      <c r="C96" s="36">
        <f t="shared" ref="C96:H96" si="7">C87/C91*100</f>
        <v>0</v>
      </c>
      <c r="D96" s="36">
        <f t="shared" si="7"/>
        <v>0</v>
      </c>
      <c r="E96" s="36" t="e">
        <f t="shared" si="7"/>
        <v>#DIV/0!</v>
      </c>
      <c r="F96" s="36" t="e">
        <f t="shared" si="7"/>
        <v>#DIV/0!</v>
      </c>
      <c r="G96" s="36" t="e">
        <f t="shared" si="7"/>
        <v>#DIV/0!</v>
      </c>
      <c r="H96" s="36" t="e">
        <f t="shared" si="7"/>
        <v>#DIV/0!</v>
      </c>
    </row>
    <row r="97" spans="1:8" ht="15" customHeight="1">
      <c r="A97" s="9" t="s">
        <v>48</v>
      </c>
      <c r="B97" s="18" t="s">
        <v>35</v>
      </c>
      <c r="C97" s="36">
        <f t="shared" ref="C97:H97" si="8">C89/C91*100</f>
        <v>13.697080517012871</v>
      </c>
      <c r="D97" s="36">
        <f t="shared" si="8"/>
        <v>11.414473270143374</v>
      </c>
      <c r="E97" s="36" t="e">
        <f t="shared" si="8"/>
        <v>#DIV/0!</v>
      </c>
      <c r="F97" s="36" t="e">
        <f t="shared" si="8"/>
        <v>#DIV/0!</v>
      </c>
      <c r="G97" s="36" t="e">
        <f t="shared" si="8"/>
        <v>#DIV/0!</v>
      </c>
      <c r="H97" s="36" t="e">
        <f t="shared" si="8"/>
        <v>#DIV/0!</v>
      </c>
    </row>
    <row r="98" spans="1:8" ht="15" customHeight="1">
      <c r="A98" s="9" t="s">
        <v>49</v>
      </c>
      <c r="B98" s="18" t="s">
        <v>35</v>
      </c>
      <c r="C98" s="36">
        <f t="shared" ref="C98:H98" si="9">C90/C91*100</f>
        <v>3.1087686497571982</v>
      </c>
      <c r="D98" s="36">
        <f t="shared" si="9"/>
        <v>4.0280452651586671</v>
      </c>
      <c r="E98" s="36" t="e">
        <f t="shared" si="9"/>
        <v>#DIV/0!</v>
      </c>
      <c r="F98" s="36" t="e">
        <f t="shared" si="9"/>
        <v>#DIV/0!</v>
      </c>
      <c r="G98" s="36" t="e">
        <f t="shared" si="9"/>
        <v>#DIV/0!</v>
      </c>
      <c r="H98" s="36" t="e">
        <f t="shared" si="9"/>
        <v>#DIV/0!</v>
      </c>
    </row>
    <row r="99" spans="1:8" ht="15" customHeight="1">
      <c r="A99" s="9" t="s">
        <v>47</v>
      </c>
      <c r="B99" s="18" t="s">
        <v>35</v>
      </c>
      <c r="C99" s="36">
        <f t="shared" ref="C99:H99" si="10">C88/C91*100</f>
        <v>0</v>
      </c>
      <c r="D99" s="36">
        <f t="shared" si="10"/>
        <v>0</v>
      </c>
      <c r="E99" s="36" t="e">
        <f t="shared" si="10"/>
        <v>#DIV/0!</v>
      </c>
      <c r="F99" s="36" t="e">
        <f t="shared" si="10"/>
        <v>#DIV/0!</v>
      </c>
      <c r="G99" s="36" t="e">
        <f t="shared" si="10"/>
        <v>#DIV/0!</v>
      </c>
      <c r="H99" s="36" t="e">
        <f t="shared" si="10"/>
        <v>#DIV/0!</v>
      </c>
    </row>
    <row r="100" spans="1:8" ht="15" customHeight="1">
      <c r="A100" s="7"/>
      <c r="B100" s="7"/>
      <c r="C100" s="7"/>
      <c r="D100" s="7"/>
      <c r="E100" s="7"/>
      <c r="F100" s="7"/>
      <c r="G100" s="7"/>
      <c r="H100" s="7"/>
    </row>
    <row r="101" spans="1:8" ht="12.75" customHeight="1">
      <c r="A101" s="259" t="s">
        <v>31</v>
      </c>
      <c r="B101" s="260"/>
      <c r="C101" s="260"/>
      <c r="D101" s="260"/>
      <c r="E101" s="261"/>
      <c r="F101" s="7"/>
      <c r="G101" s="7"/>
      <c r="H101" s="7"/>
    </row>
    <row r="102" spans="1:8" ht="15.75" customHeight="1">
      <c r="A102" s="9" t="s">
        <v>10</v>
      </c>
      <c r="B102" s="9" t="s">
        <v>0</v>
      </c>
      <c r="C102" s="9">
        <v>2006</v>
      </c>
      <c r="D102" s="9">
        <v>2007</v>
      </c>
      <c r="E102" s="9">
        <v>2008</v>
      </c>
      <c r="F102" s="7"/>
      <c r="G102" s="7"/>
      <c r="H102" s="7"/>
    </row>
    <row r="103" spans="1:8">
      <c r="A103" s="9" t="s">
        <v>14</v>
      </c>
      <c r="B103" s="9"/>
      <c r="C103" s="55"/>
      <c r="D103" s="55"/>
      <c r="E103" s="55"/>
      <c r="F103" s="7"/>
      <c r="G103" s="7"/>
      <c r="H103" s="7"/>
    </row>
    <row r="104" spans="1:8">
      <c r="A104" s="9" t="s">
        <v>19</v>
      </c>
      <c r="B104" s="9" t="s">
        <v>6</v>
      </c>
      <c r="C104" s="36">
        <f>'AB 2-1 Verbrauchsdaten-Unt.zahl'!$C$6</f>
        <v>1350000</v>
      </c>
      <c r="D104" s="36">
        <f>'AB 2-1 Verbrauchsdaten-Unt.zahl'!$E$6</f>
        <v>0</v>
      </c>
      <c r="E104" s="36">
        <f>'AB 2-1 Verbrauchsdaten-Unt.zahl'!$G$6</f>
        <v>0</v>
      </c>
      <c r="F104" s="7"/>
      <c r="G104" s="7"/>
      <c r="H104" s="7"/>
    </row>
    <row r="105" spans="1:8" ht="25.5">
      <c r="A105" s="9" t="s">
        <v>58</v>
      </c>
      <c r="B105" s="9" t="s">
        <v>59</v>
      </c>
      <c r="C105" s="36">
        <f>C104/C23</f>
        <v>6750</v>
      </c>
      <c r="D105" s="36" t="e">
        <f>D104/E23</f>
        <v>#DIV/0!</v>
      </c>
      <c r="E105" s="36" t="e">
        <f>E104/G23</f>
        <v>#DIV/0!</v>
      </c>
      <c r="F105" s="7"/>
      <c r="G105" s="7"/>
      <c r="H105" s="7"/>
    </row>
    <row r="106" spans="1:8" ht="25.5">
      <c r="A106" s="9" t="s">
        <v>57</v>
      </c>
      <c r="B106" s="9" t="s">
        <v>52</v>
      </c>
      <c r="C106" s="36">
        <f>C104/C26</f>
        <v>15</v>
      </c>
      <c r="D106" s="36" t="e">
        <f>D104/E26</f>
        <v>#DIV/0!</v>
      </c>
      <c r="E106" s="36" t="e">
        <f>E104/G26</f>
        <v>#DIV/0!</v>
      </c>
      <c r="F106" s="7"/>
      <c r="G106" s="7"/>
      <c r="H106" s="7"/>
    </row>
    <row r="107" spans="1:8">
      <c r="A107" s="9" t="s">
        <v>40</v>
      </c>
      <c r="B107" s="9" t="s">
        <v>6</v>
      </c>
      <c r="C107" s="36">
        <f>SUM('AB 2-1 Verbrauchsdaten-Unt.zahl'!$C$84:$C$88)</f>
        <v>835715</v>
      </c>
      <c r="D107" s="36">
        <f>SUM('AB 2-1 Verbrauchsdaten-Unt.zahl'!$E$84:$E$88)</f>
        <v>0</v>
      </c>
      <c r="E107" s="36">
        <f>SUM('AB 2-1 Verbrauchsdaten-Unt.zahl'!$G$84:$G$88)</f>
        <v>0</v>
      </c>
      <c r="F107" s="7"/>
      <c r="G107" s="7"/>
      <c r="H107" s="7"/>
    </row>
    <row r="108" spans="1:8" ht="25.5">
      <c r="A108" s="9" t="s">
        <v>26</v>
      </c>
      <c r="B108" s="9" t="s">
        <v>30</v>
      </c>
      <c r="C108" s="36">
        <f>C107/C25</f>
        <v>185.71444444444444</v>
      </c>
      <c r="D108" s="36" t="e">
        <f>D107/E25</f>
        <v>#DIV/0!</v>
      </c>
      <c r="E108" s="36" t="e">
        <f>E107/G25</f>
        <v>#DIV/0!</v>
      </c>
      <c r="F108" s="7"/>
      <c r="G108" s="7"/>
      <c r="H108" s="7"/>
    </row>
    <row r="109" spans="1:8" ht="18">
      <c r="A109" s="9" t="s">
        <v>15</v>
      </c>
      <c r="B109" s="9"/>
      <c r="C109" s="56"/>
      <c r="D109" s="56"/>
      <c r="E109" s="56"/>
      <c r="F109" s="7"/>
      <c r="G109" s="7"/>
      <c r="H109" s="7"/>
    </row>
    <row r="110" spans="1:8">
      <c r="A110" s="9" t="s">
        <v>12</v>
      </c>
      <c r="B110" s="9" t="s">
        <v>53</v>
      </c>
      <c r="C110" s="36">
        <f>SUM('AB 2-1 Verbrauchsdaten-Unt.zahl'!$C$17:$C$19)</f>
        <v>15450</v>
      </c>
      <c r="D110" s="36">
        <f>SUM('AB 2-1 Verbrauchsdaten-Unt.zahl'!$E$17:$E$19)</f>
        <v>0</v>
      </c>
      <c r="E110" s="36">
        <f>SUM('AB 2-1 Verbrauchsdaten-Unt.zahl'!$G$17:$G$19)</f>
        <v>0</v>
      </c>
      <c r="F110" s="7"/>
      <c r="G110" s="7"/>
      <c r="H110" s="7"/>
    </row>
    <row r="111" spans="1:8" ht="25.5">
      <c r="A111" s="9" t="s">
        <v>60</v>
      </c>
      <c r="B111" s="9" t="s">
        <v>61</v>
      </c>
      <c r="C111" s="36">
        <f>(C110*1000/(C23*C24))</f>
        <v>351.13636363636363</v>
      </c>
      <c r="D111" s="36" t="e">
        <f>(D110*1000/(E23*E24))</f>
        <v>#DIV/0!</v>
      </c>
      <c r="E111" s="36" t="e">
        <f>(E110*1000/(G23*G24))</f>
        <v>#DIV/0!</v>
      </c>
      <c r="F111" s="7"/>
      <c r="G111" s="7"/>
      <c r="H111" s="7"/>
    </row>
    <row r="112" spans="1:8" ht="18">
      <c r="A112" s="9" t="s">
        <v>16</v>
      </c>
      <c r="B112" s="9"/>
      <c r="C112" s="56"/>
      <c r="D112" s="56"/>
      <c r="E112" s="56"/>
      <c r="F112" s="16"/>
      <c r="G112" s="16"/>
      <c r="H112" s="16"/>
    </row>
    <row r="113" spans="1:5">
      <c r="A113" s="9" t="s">
        <v>269</v>
      </c>
      <c r="B113" s="9" t="s">
        <v>66</v>
      </c>
      <c r="C113" s="36">
        <f>'AB 2-2 Emissionen, Abw. u. Abf.'!$D$21</f>
        <v>750000</v>
      </c>
      <c r="D113" s="36">
        <f>'AB 2-2 Emissionen, Abw. u. Abf.'!$F$21</f>
        <v>0</v>
      </c>
      <c r="E113" s="36">
        <f>'AB 2-2 Emissionen, Abw. u. Abf.'!$H$21</f>
        <v>0</v>
      </c>
    </row>
    <row r="114" spans="1:5" ht="25.5">
      <c r="A114" s="9" t="s">
        <v>270</v>
      </c>
      <c r="B114" s="9" t="s">
        <v>271</v>
      </c>
      <c r="C114" s="36">
        <f>C113/(C23*C24)</f>
        <v>17.045454545454547</v>
      </c>
      <c r="D114" s="36" t="e">
        <f>D113/(E23*E24)</f>
        <v>#DIV/0!</v>
      </c>
      <c r="E114" s="36" t="e">
        <f>E113/(G23*E24)</f>
        <v>#DIV/0!</v>
      </c>
    </row>
    <row r="115" spans="1:5">
      <c r="A115" s="9" t="s">
        <v>27</v>
      </c>
      <c r="B115" s="9"/>
      <c r="C115" s="54"/>
      <c r="D115" s="54"/>
      <c r="E115" s="54"/>
    </row>
    <row r="116" spans="1:5">
      <c r="A116" s="9" t="s">
        <v>20</v>
      </c>
      <c r="B116" s="9"/>
      <c r="C116" s="36">
        <f>SUM('AB 2-1 Verbrauchsdaten-Unt.zahl'!$D$17:$D$19)</f>
        <v>3120</v>
      </c>
      <c r="D116" s="36">
        <f>SUM('AB 2-1 Verbrauchsdaten-Unt.zahl'!$F$17:$F$19)</f>
        <v>0</v>
      </c>
      <c r="E116" s="36">
        <f>SUM('AB 2-1 Verbrauchsdaten-Unt.zahl'!$H$17:$H$19)</f>
        <v>0</v>
      </c>
    </row>
    <row r="117" spans="1:5">
      <c r="A117" s="9" t="s">
        <v>2</v>
      </c>
      <c r="B117" s="9"/>
      <c r="C117" s="36">
        <f>'AB 2-1 Verbrauchsdaten-Unt.zahl'!$D$6</f>
        <v>229500</v>
      </c>
      <c r="D117" s="36">
        <f>'AB 2-1 Verbrauchsdaten-Unt.zahl'!$F$6</f>
        <v>0</v>
      </c>
      <c r="E117" s="36">
        <f>'AB 2-1 Verbrauchsdaten-Unt.zahl'!$H$6</f>
        <v>0</v>
      </c>
    </row>
    <row r="118" spans="1:5">
      <c r="A118" s="9" t="s">
        <v>41</v>
      </c>
      <c r="B118" s="9"/>
      <c r="C118" s="36">
        <f>SUM('AB 2-1 Verbrauchsdaten-Unt.zahl'!$D$84:$D$88)</f>
        <v>39200</v>
      </c>
      <c r="D118" s="36">
        <f>SUM('AB 2-1 Verbrauchsdaten-Unt.zahl'!$F$84:$F$88)</f>
        <v>0</v>
      </c>
      <c r="E118" s="36">
        <f>SUM('AB 2-1 Verbrauchsdaten-Unt.zahl'!$H$84:$H$88)</f>
        <v>0</v>
      </c>
    </row>
    <row r="119" spans="1:5">
      <c r="A119" s="9" t="s">
        <v>268</v>
      </c>
      <c r="B119" s="9"/>
      <c r="C119" s="36">
        <f>'AB 2-2 Emissionen, Abw. u. Abf.'!$E$21</f>
        <v>20800</v>
      </c>
      <c r="D119" s="36">
        <f>'AB 2-2 Emissionen, Abw. u. Abf.'!$G$21</f>
        <v>0</v>
      </c>
      <c r="E119" s="36">
        <f>'AB 2-2 Emissionen, Abw. u. Abf.'!$I$21</f>
        <v>0</v>
      </c>
    </row>
  </sheetData>
  <mergeCells count="17">
    <mergeCell ref="A101:E101"/>
    <mergeCell ref="A2:H2"/>
    <mergeCell ref="A16:H16"/>
    <mergeCell ref="A5:H5"/>
    <mergeCell ref="H21:H26"/>
    <mergeCell ref="G21:G22"/>
    <mergeCell ref="E21:E22"/>
    <mergeCell ref="C21:C22"/>
    <mergeCell ref="A1:C1"/>
    <mergeCell ref="D1:H1"/>
    <mergeCell ref="A82:H82"/>
    <mergeCell ref="C3:D3"/>
    <mergeCell ref="E3:F3"/>
    <mergeCell ref="G3:H3"/>
    <mergeCell ref="A21:B21"/>
    <mergeCell ref="D21:D26"/>
    <mergeCell ref="F21:F26"/>
  </mergeCells>
  <phoneticPr fontId="0" type="noConversion"/>
  <printOptions horizontalCentered="1" verticalCentered="1"/>
  <pageMargins left="3.937007874015748E-2" right="3.937007874015748E-2" top="0.98425196850393704" bottom="0.98425196850393704" header="0.51181102362204722" footer="0.51181102362204722"/>
  <pageSetup paperSize="9" scale="64" orientation="landscape" r:id="rId1"/>
  <headerFooter alignWithMargins="0">
    <oddFooter>&amp;LErstellungsdatum: 14.12.05
Version: 1&amp;RErstellt durch: Werner   
Seite &amp;P von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I36"/>
  <sheetViews>
    <sheetView zoomScale="75" zoomScaleNormal="75" zoomScaleSheetLayoutView="75" workbookViewId="0">
      <selection activeCell="H4" sqref="H4"/>
    </sheetView>
  </sheetViews>
  <sheetFormatPr baseColWidth="10" defaultRowHeight="12.75"/>
  <cols>
    <col min="1" max="1" width="26" style="11" customWidth="1"/>
    <col min="2" max="2" width="11.85546875" style="12" customWidth="1"/>
    <col min="3" max="3" width="17.85546875" style="11" customWidth="1"/>
    <col min="4" max="4" width="11.7109375" style="14" customWidth="1"/>
    <col min="5" max="9" width="11.7109375" style="11" customWidth="1"/>
    <col min="10" max="16384" width="11.42578125" style="11"/>
  </cols>
  <sheetData>
    <row r="1" spans="1:9" s="24" customFormat="1" ht="36.75" customHeight="1" thickBot="1">
      <c r="A1" s="271" t="str">
        <f>'AB 2 Inhalt'!$A$2</f>
        <v>Spielzeug GmbH</v>
      </c>
      <c r="B1" s="272"/>
      <c r="C1" s="273" t="s">
        <v>69</v>
      </c>
      <c r="D1" s="272"/>
      <c r="E1" s="272"/>
      <c r="F1" s="272"/>
      <c r="G1" s="272"/>
      <c r="H1" s="272"/>
      <c r="I1" s="274"/>
    </row>
    <row r="2" spans="1:9" s="7" customFormat="1" ht="18">
      <c r="A2" s="277"/>
      <c r="B2" s="277"/>
      <c r="C2" s="277"/>
      <c r="D2" s="277"/>
      <c r="E2" s="277"/>
      <c r="F2" s="277"/>
      <c r="G2" s="277"/>
      <c r="H2" s="277"/>
      <c r="I2" s="277"/>
    </row>
    <row r="3" spans="1:9" s="23" customFormat="1" ht="27" customHeight="1">
      <c r="A3" s="275"/>
      <c r="B3" s="275"/>
      <c r="C3" s="276"/>
      <c r="D3" s="278">
        <v>2016</v>
      </c>
      <c r="E3" s="279"/>
      <c r="F3" s="278">
        <v>2017</v>
      </c>
      <c r="G3" s="279"/>
      <c r="H3" s="278">
        <v>2018</v>
      </c>
      <c r="I3" s="279"/>
    </row>
    <row r="4" spans="1:9" ht="28.5" customHeight="1">
      <c r="A4" s="37" t="s">
        <v>8</v>
      </c>
      <c r="B4" s="29" t="s">
        <v>0</v>
      </c>
      <c r="C4" s="38"/>
      <c r="D4" s="57" t="s">
        <v>67</v>
      </c>
      <c r="E4" s="57"/>
      <c r="F4" s="57" t="s">
        <v>67</v>
      </c>
      <c r="G4" s="57"/>
      <c r="H4" s="57" t="s">
        <v>67</v>
      </c>
      <c r="I4" s="58"/>
    </row>
    <row r="5" spans="1:9" ht="29.25" customHeight="1">
      <c r="A5" s="59" t="s">
        <v>63</v>
      </c>
      <c r="B5" s="60"/>
      <c r="C5" s="297"/>
      <c r="D5" s="280" t="s">
        <v>252</v>
      </c>
      <c r="E5" s="281"/>
      <c r="F5" s="281"/>
      <c r="G5" s="281"/>
      <c r="H5" s="281"/>
      <c r="I5" s="282"/>
    </row>
    <row r="6" spans="1:9" ht="19.5">
      <c r="A6" s="30" t="s">
        <v>74</v>
      </c>
      <c r="B6" s="40" t="s">
        <v>17</v>
      </c>
      <c r="C6" s="298"/>
      <c r="D6" s="41">
        <f>('AB 2-1 Verbrauchsdaten-Unt.zahl'!$C$84*328.7)/1000</f>
        <v>60991.928500000002</v>
      </c>
      <c r="E6" s="289"/>
      <c r="F6" s="41">
        <f>('AB 2-1 Verbrauchsdaten-Unt.zahl'!$E$84*328.7)/1000</f>
        <v>0</v>
      </c>
      <c r="G6" s="289"/>
      <c r="H6" s="61">
        <f>('AB 2-1 Verbrauchsdaten-Unt.zahl'!$G$84*328.7)/1000</f>
        <v>0</v>
      </c>
      <c r="I6" s="292"/>
    </row>
    <row r="7" spans="1:9" ht="19.5">
      <c r="A7" s="30" t="s">
        <v>75</v>
      </c>
      <c r="B7" s="40" t="s">
        <v>17</v>
      </c>
      <c r="C7" s="298"/>
      <c r="D7" s="41">
        <f>('AB 2-1 Verbrauchsdaten-Unt.zahl'!$C$85*253.6)/1000</f>
        <v>164880.576</v>
      </c>
      <c r="E7" s="290"/>
      <c r="F7" s="41">
        <f>('AB 2-1 Verbrauchsdaten-Unt.zahl'!$E$85*253.6)/1000</f>
        <v>0</v>
      </c>
      <c r="G7" s="290"/>
      <c r="H7" s="61">
        <f>('AB 2-1 Verbrauchsdaten-Unt.zahl'!$G$85*253.6)/1000</f>
        <v>0</v>
      </c>
      <c r="I7" s="293"/>
    </row>
    <row r="8" spans="1:9" ht="34.5">
      <c r="A8" s="42" t="s">
        <v>76</v>
      </c>
      <c r="B8" s="40" t="s">
        <v>17</v>
      </c>
      <c r="C8" s="298"/>
      <c r="D8" s="41">
        <f>('AB 2-1 Verbrauchsdaten-Unt.zahl'!$C$86*284.9)/1000</f>
        <v>0</v>
      </c>
      <c r="E8" s="290"/>
      <c r="F8" s="41">
        <f>('AB 2-1 Verbrauchsdaten-Unt.zahl'!$E$86*284.9)/1000</f>
        <v>0</v>
      </c>
      <c r="G8" s="290"/>
      <c r="H8" s="61">
        <f>('AB 2-1 Verbrauchsdaten-Unt.zahl'!$G$86*284.9)/1000</f>
        <v>0</v>
      </c>
      <c r="I8" s="293"/>
    </row>
    <row r="9" spans="1:9" ht="19.5">
      <c r="A9" s="42" t="s">
        <v>77</v>
      </c>
      <c r="B9" s="40" t="s">
        <v>17</v>
      </c>
      <c r="C9" s="298"/>
      <c r="D9" s="41">
        <f>('AB 2-1 Verbrauchsdaten-Unt.zahl'!$C$27*139.541)/1000</f>
        <v>96368.968173999994</v>
      </c>
      <c r="E9" s="290"/>
      <c r="F9" s="41">
        <f>('AB 2-1 Verbrauchsdaten-Unt.zahl'!$E$27*139.541)/1000</f>
        <v>0</v>
      </c>
      <c r="G9" s="290"/>
      <c r="H9" s="61">
        <f>('AB 2-1 Verbrauchsdaten-Unt.zahl'!$G$27*139.541)/1000</f>
        <v>0</v>
      </c>
      <c r="I9" s="293"/>
    </row>
    <row r="10" spans="1:9" ht="19.5">
      <c r="A10" s="42" t="s">
        <v>78</v>
      </c>
      <c r="B10" s="40" t="s">
        <v>17</v>
      </c>
      <c r="C10" s="298"/>
      <c r="D10" s="41">
        <f>('AB 2-1 Verbrauchsdaten-Unt.zahl'!$C$28*180.2)/1000</f>
        <v>21953.946199999998</v>
      </c>
      <c r="E10" s="290"/>
      <c r="F10" s="41">
        <f>('AB 2-1 Verbrauchsdaten-Unt.zahl'!$E$28*180.2)/1000</f>
        <v>0</v>
      </c>
      <c r="G10" s="290"/>
      <c r="H10" s="61">
        <f>('AB 2-1 Verbrauchsdaten-Unt.zahl'!$G$28*180.2)/1000</f>
        <v>0</v>
      </c>
      <c r="I10" s="293"/>
    </row>
    <row r="11" spans="1:9" ht="17.25" customHeight="1">
      <c r="A11" s="30" t="s">
        <v>79</v>
      </c>
      <c r="B11" s="40" t="s">
        <v>17</v>
      </c>
      <c r="C11" s="298"/>
      <c r="D11" s="41">
        <f>('AB 2-1 Verbrauchsdaten-Unt.zahl'!$C$88*33.7)/1000</f>
        <v>0</v>
      </c>
      <c r="E11" s="290"/>
      <c r="F11" s="41">
        <f>('AB 2-1 Verbrauchsdaten-Unt.zahl'!$E$88*33.7)/1000</f>
        <v>0</v>
      </c>
      <c r="G11" s="290"/>
      <c r="H11" s="61">
        <f>('AB 2-1 Verbrauchsdaten-Unt.zahl'!$G$88*33.7)/1000</f>
        <v>0</v>
      </c>
      <c r="I11" s="293"/>
    </row>
    <row r="12" spans="1:9" ht="19.5">
      <c r="A12" s="30" t="s">
        <v>80</v>
      </c>
      <c r="B12" s="40" t="s">
        <v>17</v>
      </c>
      <c r="C12" s="298"/>
      <c r="D12" s="45"/>
      <c r="E12" s="290"/>
      <c r="F12" s="45"/>
      <c r="G12" s="290"/>
      <c r="H12" s="226"/>
      <c r="I12" s="293"/>
    </row>
    <row r="13" spans="1:9" ht="19.5">
      <c r="A13" s="30" t="s">
        <v>81</v>
      </c>
      <c r="B13" s="51" t="s">
        <v>17</v>
      </c>
      <c r="C13" s="298"/>
      <c r="D13" s="41">
        <f>('AB 2-1 Verbrauchsdaten-Unt.zahl'!$C$6*641.3)/1000</f>
        <v>865754.99999999988</v>
      </c>
      <c r="E13" s="290"/>
      <c r="F13" s="41">
        <f>('AB 2-1 Verbrauchsdaten-Unt.zahl'!$E$6*641.3)/1000</f>
        <v>0</v>
      </c>
      <c r="G13" s="290"/>
      <c r="H13" s="61">
        <f>('AB 2-1 Verbrauchsdaten-Unt.zahl'!$G$6*641.3)/1000</f>
        <v>0</v>
      </c>
      <c r="I13" s="293"/>
    </row>
    <row r="14" spans="1:9" s="7" customFormat="1" ht="15">
      <c r="A14" s="295"/>
      <c r="B14" s="296"/>
      <c r="C14" s="298"/>
      <c r="D14" s="62"/>
      <c r="E14" s="290"/>
      <c r="F14" s="62"/>
      <c r="G14" s="290"/>
      <c r="H14" s="62"/>
      <c r="I14" s="293"/>
    </row>
    <row r="15" spans="1:9" s="13" customFormat="1" ht="19.5">
      <c r="A15" s="30" t="s">
        <v>64</v>
      </c>
      <c r="B15" s="40" t="s">
        <v>17</v>
      </c>
      <c r="C15" s="298"/>
      <c r="D15" s="41">
        <f>SUM(D6:D13)</f>
        <v>1209950.418874</v>
      </c>
      <c r="E15" s="291"/>
      <c r="F15" s="41">
        <f>SUM(F6:F13)</f>
        <v>0</v>
      </c>
      <c r="G15" s="291"/>
      <c r="H15" s="61">
        <f>SUM(H6:H13)</f>
        <v>0</v>
      </c>
      <c r="I15" s="294"/>
    </row>
    <row r="16" spans="1:9" s="24" customFormat="1" ht="15">
      <c r="A16" s="287"/>
      <c r="B16" s="288"/>
      <c r="C16" s="288"/>
      <c r="D16" s="288"/>
      <c r="E16" s="288"/>
      <c r="F16" s="288"/>
      <c r="G16" s="288"/>
      <c r="H16" s="288"/>
      <c r="I16" s="288"/>
    </row>
    <row r="17" spans="1:9" s="24" customFormat="1" ht="27.75" customHeight="1">
      <c r="A17" s="52" t="s">
        <v>65</v>
      </c>
      <c r="B17" s="39"/>
      <c r="C17" s="297"/>
      <c r="D17" s="28" t="s">
        <v>67</v>
      </c>
      <c r="E17" s="28" t="s">
        <v>68</v>
      </c>
      <c r="F17" s="28" t="s">
        <v>67</v>
      </c>
      <c r="G17" s="28" t="s">
        <v>68</v>
      </c>
      <c r="H17" s="28" t="s">
        <v>67</v>
      </c>
      <c r="I17" s="28" t="s">
        <v>68</v>
      </c>
    </row>
    <row r="18" spans="1:9" s="13" customFormat="1" ht="27" customHeight="1">
      <c r="A18" s="43" t="s">
        <v>9</v>
      </c>
      <c r="B18" s="40" t="s">
        <v>18</v>
      </c>
      <c r="C18" s="299"/>
      <c r="D18" s="44">
        <v>15450</v>
      </c>
      <c r="E18" s="45">
        <v>30900</v>
      </c>
      <c r="F18" s="44"/>
      <c r="G18" s="45"/>
      <c r="H18" s="44"/>
      <c r="I18" s="45"/>
    </row>
    <row r="19" spans="1:9" s="24" customFormat="1" ht="20.25" customHeight="1">
      <c r="A19" s="283"/>
      <c r="B19" s="284"/>
      <c r="C19" s="285"/>
      <c r="D19" s="285"/>
      <c r="E19" s="285"/>
      <c r="F19" s="285"/>
      <c r="G19" s="285"/>
      <c r="H19" s="285"/>
      <c r="I19" s="286"/>
    </row>
    <row r="20" spans="1:9" ht="26.25" customHeight="1">
      <c r="A20" s="52" t="s">
        <v>32</v>
      </c>
      <c r="B20" s="60"/>
      <c r="C20" s="65" t="s">
        <v>33</v>
      </c>
      <c r="D20" s="28" t="s">
        <v>67</v>
      </c>
      <c r="E20" s="28" t="s">
        <v>68</v>
      </c>
      <c r="F20" s="28" t="s">
        <v>67</v>
      </c>
      <c r="G20" s="28" t="s">
        <v>68</v>
      </c>
      <c r="H20" s="28" t="s">
        <v>67</v>
      </c>
      <c r="I20" s="28" t="s">
        <v>68</v>
      </c>
    </row>
    <row r="21" spans="1:9" ht="15">
      <c r="A21" s="46" t="s">
        <v>268</v>
      </c>
      <c r="B21" s="47" t="s">
        <v>66</v>
      </c>
      <c r="C21" s="48">
        <v>200301</v>
      </c>
      <c r="D21" s="49">
        <v>750000</v>
      </c>
      <c r="E21" s="50">
        <v>20800</v>
      </c>
      <c r="F21" s="49"/>
      <c r="G21" s="50"/>
      <c r="H21" s="49"/>
      <c r="I21" s="50"/>
    </row>
    <row r="22" spans="1:9" ht="15">
      <c r="A22" s="46" t="s">
        <v>42</v>
      </c>
      <c r="B22" s="47" t="s">
        <v>66</v>
      </c>
      <c r="C22" s="48">
        <v>200101</v>
      </c>
      <c r="D22" s="49">
        <v>300</v>
      </c>
      <c r="E22" s="50">
        <v>12800</v>
      </c>
      <c r="F22" s="49"/>
      <c r="G22" s="50"/>
      <c r="H22" s="49"/>
      <c r="I22" s="50"/>
    </row>
    <row r="23" spans="1:9" ht="15">
      <c r="A23" s="46" t="s">
        <v>43</v>
      </c>
      <c r="B23" s="47" t="s">
        <v>17</v>
      </c>
      <c r="C23" s="48">
        <v>150106</v>
      </c>
      <c r="D23" s="49">
        <v>750</v>
      </c>
      <c r="E23" s="50"/>
      <c r="F23" s="49"/>
      <c r="G23" s="50"/>
      <c r="H23" s="49"/>
      <c r="I23" s="50"/>
    </row>
    <row r="24" spans="1:9" ht="15">
      <c r="A24" s="46" t="s">
        <v>50</v>
      </c>
      <c r="B24" s="47" t="s">
        <v>66</v>
      </c>
      <c r="C24" s="48">
        <v>130205</v>
      </c>
      <c r="D24" s="49">
        <v>340</v>
      </c>
      <c r="E24" s="50">
        <v>25000</v>
      </c>
      <c r="F24" s="49"/>
      <c r="G24" s="50"/>
      <c r="H24" s="49"/>
      <c r="I24" s="50"/>
    </row>
    <row r="25" spans="1:9" ht="15">
      <c r="A25" s="46" t="s">
        <v>51</v>
      </c>
      <c r="B25" s="47" t="s">
        <v>66</v>
      </c>
      <c r="C25" s="48">
        <v>130506</v>
      </c>
      <c r="D25" s="49">
        <v>0</v>
      </c>
      <c r="E25" s="50">
        <v>0</v>
      </c>
      <c r="F25" s="49"/>
      <c r="G25" s="50"/>
      <c r="H25" s="49"/>
      <c r="I25" s="50"/>
    </row>
    <row r="26" spans="1:9" ht="15">
      <c r="A26" s="46" t="s">
        <v>44</v>
      </c>
      <c r="B26" s="47" t="s">
        <v>17</v>
      </c>
      <c r="C26" s="48" t="s">
        <v>46</v>
      </c>
      <c r="D26" s="49">
        <v>28</v>
      </c>
      <c r="E26" s="50">
        <v>275</v>
      </c>
      <c r="F26" s="49"/>
      <c r="G26" s="50"/>
      <c r="H26" s="49"/>
      <c r="I26" s="50"/>
    </row>
    <row r="27" spans="1:9" ht="15">
      <c r="A27" s="46"/>
      <c r="B27" s="47"/>
      <c r="C27" s="48"/>
      <c r="D27" s="49"/>
      <c r="E27" s="50"/>
      <c r="F27" s="49"/>
      <c r="G27" s="50"/>
      <c r="H27" s="49"/>
      <c r="I27" s="50"/>
    </row>
    <row r="28" spans="1:9" ht="15">
      <c r="A28" s="46"/>
      <c r="B28" s="47"/>
      <c r="C28" s="48"/>
      <c r="D28" s="49"/>
      <c r="E28" s="50"/>
      <c r="F28" s="49"/>
      <c r="G28" s="50"/>
      <c r="H28" s="49"/>
      <c r="I28" s="50"/>
    </row>
    <row r="29" spans="1:9" ht="15">
      <c r="A29" s="46"/>
      <c r="B29" s="47"/>
      <c r="C29" s="48"/>
      <c r="D29" s="49"/>
      <c r="E29" s="50"/>
      <c r="F29" s="49"/>
      <c r="G29" s="50"/>
      <c r="H29" s="49"/>
      <c r="I29" s="50"/>
    </row>
    <row r="30" spans="1:9" ht="15">
      <c r="A30" s="46"/>
      <c r="B30" s="47"/>
      <c r="C30" s="48"/>
      <c r="D30" s="49"/>
      <c r="E30" s="50"/>
      <c r="F30" s="49"/>
      <c r="G30" s="50"/>
      <c r="H30" s="49"/>
      <c r="I30" s="50"/>
    </row>
    <row r="31" spans="1:9" ht="15">
      <c r="A31" s="46"/>
      <c r="B31" s="47"/>
      <c r="C31" s="48"/>
      <c r="D31" s="49"/>
      <c r="E31" s="50"/>
      <c r="F31" s="49"/>
      <c r="G31" s="50"/>
      <c r="H31" s="49"/>
      <c r="I31" s="50"/>
    </row>
    <row r="32" spans="1:9" ht="15">
      <c r="A32" s="46"/>
      <c r="B32" s="47"/>
      <c r="C32" s="48"/>
      <c r="D32" s="49"/>
      <c r="E32" s="50"/>
      <c r="F32" s="49"/>
      <c r="G32" s="50"/>
      <c r="H32" s="49"/>
      <c r="I32" s="50"/>
    </row>
    <row r="33" spans="1:9" ht="15">
      <c r="A33" s="46"/>
      <c r="B33" s="47"/>
      <c r="C33" s="48"/>
      <c r="D33" s="49"/>
      <c r="E33" s="50"/>
      <c r="F33" s="49"/>
      <c r="G33" s="50"/>
      <c r="H33" s="49"/>
      <c r="I33" s="50"/>
    </row>
    <row r="34" spans="1:9" ht="15">
      <c r="A34" s="46"/>
      <c r="B34" s="47"/>
      <c r="C34" s="48"/>
      <c r="D34" s="49"/>
      <c r="E34" s="50"/>
      <c r="F34" s="49"/>
      <c r="G34" s="50"/>
      <c r="H34" s="49"/>
      <c r="I34" s="50"/>
    </row>
    <row r="35" spans="1:9" ht="15">
      <c r="A35" s="46"/>
      <c r="B35" s="47"/>
      <c r="C35" s="48"/>
      <c r="D35" s="49"/>
      <c r="E35" s="50"/>
      <c r="F35" s="49"/>
      <c r="G35" s="50"/>
      <c r="H35" s="49"/>
      <c r="I35" s="50"/>
    </row>
    <row r="36" spans="1:9" ht="15">
      <c r="A36" s="46"/>
      <c r="B36" s="47"/>
      <c r="C36" s="48"/>
      <c r="D36" s="49"/>
      <c r="E36" s="50"/>
      <c r="F36" s="49"/>
      <c r="G36" s="50"/>
      <c r="H36" s="49"/>
      <c r="I36" s="50"/>
    </row>
  </sheetData>
  <mergeCells count="16">
    <mergeCell ref="D5:I5"/>
    <mergeCell ref="A19:I19"/>
    <mergeCell ref="A16:I16"/>
    <mergeCell ref="E6:E15"/>
    <mergeCell ref="G6:G15"/>
    <mergeCell ref="I6:I15"/>
    <mergeCell ref="A14:B14"/>
    <mergeCell ref="C5:C15"/>
    <mergeCell ref="C17:C18"/>
    <mergeCell ref="A1:B1"/>
    <mergeCell ref="C1:I1"/>
    <mergeCell ref="A3:C3"/>
    <mergeCell ref="A2:I2"/>
    <mergeCell ref="D3:E3"/>
    <mergeCell ref="F3:G3"/>
    <mergeCell ref="H3:I3"/>
  </mergeCells>
  <phoneticPr fontId="0" type="noConversion"/>
  <printOptions horizontalCentered="1"/>
  <pageMargins left="0.23622047244094491" right="0.23622047244094491" top="0.98425196850393704" bottom="0.98425196850393704" header="0.51181102362204722" footer="0.51181102362204722"/>
  <pageSetup paperSize="9" scale="66" orientation="landscape" horizontalDpi="4294967292" r:id="rId1"/>
  <headerFooter alignWithMargins="0">
    <oddFooter>&amp;LErstellungsdatum: 14.12.05
Version: 1&amp;RErstellt durch: Werner
Seite &amp;P von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65" zoomScaleNormal="100" zoomScaleSheetLayoutView="75" workbookViewId="0">
      <selection activeCell="O14" sqref="O14"/>
    </sheetView>
  </sheetViews>
  <sheetFormatPr baseColWidth="10" defaultRowHeight="12.75"/>
  <sheetData>
    <row r="1" spans="1:13">
      <c r="A1" s="1"/>
      <c r="B1" s="1"/>
      <c r="C1" s="1"/>
      <c r="D1" s="1"/>
      <c r="E1" s="1"/>
      <c r="F1" s="1"/>
      <c r="G1" s="1"/>
      <c r="H1" s="1"/>
      <c r="I1" s="1"/>
      <c r="J1" s="1"/>
      <c r="K1" s="1"/>
      <c r="L1" s="1"/>
      <c r="M1" s="1"/>
    </row>
    <row r="2" spans="1:13">
      <c r="A2" s="1"/>
      <c r="B2" s="1"/>
      <c r="C2" s="1"/>
      <c r="D2" s="1"/>
      <c r="E2" s="1"/>
      <c r="F2" s="1"/>
      <c r="G2" s="1"/>
      <c r="H2" s="1"/>
      <c r="I2" s="1"/>
      <c r="J2" s="1"/>
      <c r="K2" s="1"/>
      <c r="L2" s="1"/>
      <c r="M2" s="1"/>
    </row>
    <row r="3" spans="1:13">
      <c r="A3" s="1"/>
      <c r="B3" s="1"/>
      <c r="C3" s="1"/>
      <c r="D3" s="1"/>
      <c r="E3" s="1"/>
      <c r="F3" s="1"/>
      <c r="G3" s="1"/>
      <c r="H3" s="1"/>
      <c r="I3" s="1"/>
      <c r="J3" s="1"/>
      <c r="K3" s="1"/>
      <c r="L3" s="1"/>
      <c r="M3" s="1"/>
    </row>
    <row r="4" spans="1:13">
      <c r="A4" s="1"/>
      <c r="B4" s="1"/>
      <c r="C4" s="1"/>
      <c r="D4" s="1"/>
      <c r="E4" s="1"/>
      <c r="F4" s="1"/>
      <c r="G4" s="1"/>
      <c r="H4" s="1"/>
      <c r="I4" s="1"/>
      <c r="J4" s="1"/>
      <c r="K4" s="1"/>
      <c r="L4" s="1"/>
      <c r="M4" s="1"/>
    </row>
    <row r="5" spans="1:13">
      <c r="A5" s="1"/>
      <c r="B5" s="1"/>
      <c r="C5" s="1"/>
      <c r="D5" s="1"/>
      <c r="E5" s="1"/>
      <c r="F5" s="1"/>
      <c r="G5" s="1"/>
      <c r="H5" s="1"/>
      <c r="I5" s="1"/>
      <c r="J5" s="1"/>
      <c r="K5" s="1"/>
      <c r="L5" s="1"/>
      <c r="M5" s="1"/>
    </row>
    <row r="6" spans="1:13">
      <c r="A6" s="1"/>
      <c r="B6" s="1"/>
      <c r="C6" s="1"/>
      <c r="D6" s="1"/>
      <c r="E6" s="1"/>
      <c r="F6" s="1"/>
      <c r="G6" s="1"/>
      <c r="H6" s="1"/>
      <c r="I6" s="1"/>
      <c r="J6" s="1"/>
      <c r="K6" s="1"/>
      <c r="L6" s="1"/>
      <c r="M6" s="1"/>
    </row>
    <row r="7" spans="1:13">
      <c r="A7" s="1"/>
      <c r="B7" s="1"/>
      <c r="C7" s="1"/>
      <c r="D7" s="1"/>
      <c r="E7" s="1"/>
      <c r="F7" s="1"/>
      <c r="G7" s="1"/>
      <c r="H7" s="1"/>
      <c r="I7" s="1"/>
      <c r="J7" s="1"/>
      <c r="K7" s="1"/>
      <c r="L7" s="1"/>
      <c r="M7" s="1"/>
    </row>
    <row r="8" spans="1:13">
      <c r="A8" s="1"/>
      <c r="B8" s="1"/>
      <c r="C8" s="1"/>
      <c r="D8" s="1"/>
      <c r="E8" s="1"/>
      <c r="F8" s="1"/>
      <c r="G8" s="1"/>
      <c r="H8" s="1"/>
      <c r="I8" s="1"/>
      <c r="J8" s="1"/>
      <c r="K8" s="1"/>
      <c r="L8" s="1"/>
      <c r="M8" s="1"/>
    </row>
    <row r="9" spans="1:13">
      <c r="A9" s="1"/>
      <c r="B9" s="1"/>
      <c r="C9" s="1"/>
      <c r="D9" s="1"/>
      <c r="E9" s="1"/>
      <c r="F9" s="1"/>
      <c r="G9" s="1"/>
      <c r="H9" s="1"/>
      <c r="I9" s="1"/>
      <c r="J9" s="1"/>
      <c r="K9" s="1"/>
      <c r="L9" s="1"/>
      <c r="M9" s="1"/>
    </row>
    <row r="10" spans="1:13">
      <c r="A10" s="1"/>
      <c r="B10" s="1"/>
      <c r="C10" s="1"/>
      <c r="D10" s="1"/>
      <c r="E10" s="1"/>
      <c r="F10" s="1"/>
      <c r="G10" s="1"/>
      <c r="H10" s="1"/>
      <c r="I10" s="1"/>
      <c r="J10" s="1"/>
      <c r="K10" s="1"/>
      <c r="L10" s="1"/>
      <c r="M10" s="1"/>
    </row>
    <row r="11" spans="1:13">
      <c r="A11" s="1"/>
      <c r="B11" s="1"/>
      <c r="C11" s="1"/>
      <c r="D11" s="1"/>
      <c r="E11" s="1"/>
      <c r="F11" s="1"/>
      <c r="G11" s="1"/>
      <c r="H11" s="1"/>
      <c r="I11" s="1"/>
      <c r="J11" s="1"/>
      <c r="K11" s="1"/>
      <c r="L11" s="1"/>
      <c r="M11" s="1"/>
    </row>
    <row r="12" spans="1:13">
      <c r="A12" s="1"/>
      <c r="B12" s="1"/>
      <c r="C12" s="1"/>
      <c r="D12" s="1"/>
      <c r="E12" s="1"/>
      <c r="F12" s="1"/>
      <c r="G12" s="1"/>
      <c r="H12" s="1"/>
      <c r="I12" s="1"/>
      <c r="J12" s="1"/>
      <c r="K12" s="1"/>
      <c r="L12" s="1"/>
      <c r="M12" s="1"/>
    </row>
    <row r="13" spans="1:13">
      <c r="A13" s="1"/>
      <c r="B13" s="1"/>
      <c r="C13" s="1"/>
      <c r="D13" s="1"/>
      <c r="E13" s="1"/>
      <c r="F13" s="1"/>
      <c r="G13" s="1"/>
      <c r="H13" s="1"/>
      <c r="I13" s="1"/>
      <c r="J13" s="1"/>
      <c r="K13" s="1"/>
      <c r="L13" s="1"/>
      <c r="M13" s="1"/>
    </row>
    <row r="14" spans="1:13">
      <c r="A14" s="1"/>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3">
      <c r="A17" s="1"/>
      <c r="B17" s="1"/>
      <c r="C17" s="1"/>
      <c r="D17" s="1"/>
      <c r="E17" s="1"/>
      <c r="F17" s="1"/>
      <c r="G17" s="1"/>
      <c r="H17" s="1"/>
      <c r="I17" s="1"/>
      <c r="J17" s="1"/>
      <c r="K17" s="1"/>
      <c r="L17" s="1"/>
      <c r="M17" s="1"/>
    </row>
    <row r="18" spans="1:13">
      <c r="A18" s="1"/>
      <c r="B18" s="1"/>
      <c r="C18" s="1"/>
      <c r="D18" s="1"/>
      <c r="E18" s="1"/>
      <c r="F18" s="1"/>
      <c r="G18" s="1"/>
      <c r="H18" s="1"/>
      <c r="I18" s="1"/>
      <c r="J18" s="1"/>
      <c r="K18" s="1"/>
      <c r="L18" s="1"/>
      <c r="M18" s="1"/>
    </row>
    <row r="19" spans="1:13">
      <c r="A19" s="1"/>
      <c r="B19" s="1"/>
      <c r="C19" s="1"/>
      <c r="D19" s="1"/>
      <c r="E19" s="1"/>
      <c r="F19" s="1"/>
      <c r="G19" s="1"/>
      <c r="H19" s="1"/>
      <c r="I19" s="1"/>
      <c r="J19" s="1"/>
      <c r="K19" s="1"/>
      <c r="L19" s="1"/>
      <c r="M19" s="1"/>
    </row>
    <row r="20" spans="1:13">
      <c r="A20" s="1"/>
      <c r="B20" s="1"/>
      <c r="C20" s="1"/>
      <c r="D20" s="1"/>
      <c r="E20" s="1"/>
      <c r="F20" s="1"/>
      <c r="G20" s="1"/>
      <c r="H20" s="1"/>
      <c r="I20" s="1"/>
      <c r="J20" s="1"/>
      <c r="K20" s="1"/>
      <c r="L20" s="1"/>
      <c r="M20" s="1"/>
    </row>
    <row r="21" spans="1:13">
      <c r="A21" s="1"/>
      <c r="B21" s="1"/>
      <c r="C21" s="1"/>
      <c r="D21" s="1"/>
      <c r="E21" s="1"/>
      <c r="F21" s="1"/>
      <c r="G21" s="1"/>
      <c r="H21" s="1"/>
      <c r="I21" s="1"/>
      <c r="J21" s="1"/>
      <c r="K21" s="1"/>
      <c r="L21" s="1"/>
      <c r="M21" s="1"/>
    </row>
    <row r="22" spans="1:13">
      <c r="A22" s="1"/>
      <c r="B22" s="1"/>
      <c r="C22" s="1"/>
      <c r="D22" s="1"/>
      <c r="E22" s="1"/>
      <c r="F22" s="1"/>
      <c r="G22" s="1"/>
      <c r="H22" s="1"/>
      <c r="I22" s="1"/>
      <c r="J22" s="1"/>
      <c r="K22" s="1"/>
      <c r="L22" s="1"/>
      <c r="M22" s="1"/>
    </row>
    <row r="23" spans="1:13">
      <c r="A23" s="1"/>
      <c r="B23" s="1"/>
      <c r="C23" s="1"/>
      <c r="D23" s="1"/>
      <c r="E23" s="1"/>
      <c r="F23" s="1"/>
      <c r="G23" s="1"/>
      <c r="H23" s="1"/>
      <c r="I23" s="1"/>
      <c r="J23" s="1"/>
      <c r="K23" s="1"/>
      <c r="L23" s="1"/>
      <c r="M23" s="1"/>
    </row>
    <row r="24" spans="1:13">
      <c r="A24" s="1"/>
      <c r="B24" s="1"/>
      <c r="C24" s="1"/>
      <c r="D24" s="1"/>
      <c r="E24" s="1"/>
      <c r="F24" s="1"/>
      <c r="G24" s="1"/>
      <c r="H24" s="1"/>
      <c r="I24" s="1"/>
      <c r="J24" s="1"/>
      <c r="K24" s="1"/>
      <c r="L24" s="1"/>
      <c r="M24" s="1"/>
    </row>
    <row r="25" spans="1:13">
      <c r="A25" s="1"/>
      <c r="B25" s="1"/>
      <c r="C25" s="1"/>
      <c r="D25" s="1"/>
      <c r="E25" s="1"/>
      <c r="F25" s="1"/>
      <c r="G25" s="1"/>
      <c r="H25" s="1"/>
      <c r="I25" s="1"/>
      <c r="J25" s="1"/>
      <c r="K25" s="1"/>
      <c r="L25" s="1"/>
      <c r="M25" s="1"/>
    </row>
    <row r="26" spans="1:13">
      <c r="A26" s="1"/>
      <c r="B26" s="1"/>
      <c r="C26" s="1"/>
      <c r="D26" s="1"/>
      <c r="E26" s="1"/>
      <c r="F26" s="1"/>
      <c r="G26" s="1"/>
      <c r="H26" s="1"/>
      <c r="I26" s="1"/>
      <c r="J26" s="1"/>
      <c r="K26" s="1"/>
      <c r="L26" s="1"/>
      <c r="M26" s="1"/>
    </row>
    <row r="27" spans="1:13">
      <c r="A27" s="1"/>
      <c r="B27" s="1"/>
      <c r="C27" s="1"/>
      <c r="D27" s="1"/>
      <c r="E27" s="1"/>
      <c r="F27" s="1"/>
      <c r="G27" s="1"/>
      <c r="H27" s="1"/>
      <c r="I27" s="1"/>
      <c r="J27" s="1"/>
      <c r="K27" s="1"/>
      <c r="L27" s="1"/>
      <c r="M27" s="1"/>
    </row>
    <row r="28" spans="1:13">
      <c r="A28" s="1"/>
      <c r="B28" s="1"/>
      <c r="C28" s="1"/>
      <c r="D28" s="1"/>
      <c r="E28" s="1"/>
      <c r="F28" s="1"/>
      <c r="G28" s="1"/>
      <c r="H28" s="1"/>
      <c r="I28" s="1"/>
      <c r="J28" s="1"/>
      <c r="K28" s="1"/>
      <c r="L28" s="1"/>
      <c r="M28" s="1"/>
    </row>
    <row r="29" spans="1:13">
      <c r="A29" s="1"/>
      <c r="B29" s="1"/>
      <c r="C29" s="1"/>
      <c r="D29" s="1"/>
      <c r="E29" s="1"/>
      <c r="F29" s="1"/>
      <c r="G29" s="1"/>
      <c r="H29" s="1"/>
      <c r="I29" s="1"/>
      <c r="J29" s="1"/>
      <c r="K29" s="1"/>
      <c r="L29" s="1"/>
      <c r="M29" s="1"/>
    </row>
    <row r="30" spans="1:13">
      <c r="A30" s="1"/>
      <c r="B30" s="1"/>
      <c r="C30" s="1"/>
      <c r="D30" s="1"/>
      <c r="E30" s="1"/>
      <c r="F30" s="1"/>
      <c r="G30" s="1"/>
      <c r="H30" s="1"/>
      <c r="I30" s="1"/>
      <c r="J30" s="1"/>
      <c r="K30" s="1"/>
      <c r="L30" s="1"/>
      <c r="M30" s="1"/>
    </row>
    <row r="31" spans="1:13">
      <c r="A31" s="1"/>
      <c r="B31" s="1"/>
      <c r="C31" s="1"/>
      <c r="D31" s="1"/>
      <c r="E31" s="1"/>
      <c r="F31" s="1"/>
      <c r="G31" s="1"/>
      <c r="H31" s="1"/>
      <c r="I31" s="1"/>
      <c r="J31" s="1"/>
      <c r="K31" s="1"/>
      <c r="L31" s="1"/>
      <c r="M31" s="1"/>
    </row>
    <row r="32" spans="1:13">
      <c r="A32" s="1"/>
      <c r="B32" s="1"/>
      <c r="C32" s="1"/>
      <c r="D32" s="1"/>
      <c r="E32" s="1"/>
      <c r="F32" s="1"/>
      <c r="G32" s="1"/>
      <c r="H32" s="1"/>
      <c r="I32" s="1"/>
      <c r="J32" s="1"/>
      <c r="K32" s="1"/>
      <c r="L32" s="1"/>
      <c r="M32" s="1"/>
    </row>
    <row r="33" spans="1:13">
      <c r="A33" s="1"/>
      <c r="B33" s="1"/>
      <c r="C33" s="1"/>
      <c r="D33" s="1"/>
      <c r="E33" s="1"/>
      <c r="F33" s="1"/>
      <c r="G33" s="1"/>
      <c r="H33" s="1"/>
      <c r="I33" s="1"/>
      <c r="J33" s="1"/>
      <c r="K33" s="1"/>
      <c r="L33" s="1"/>
      <c r="M33" s="1"/>
    </row>
    <row r="34" spans="1:13">
      <c r="A34" s="1"/>
      <c r="B34" s="1"/>
      <c r="C34" s="1"/>
      <c r="D34" s="1"/>
      <c r="E34" s="1"/>
      <c r="F34" s="1"/>
      <c r="G34" s="1"/>
      <c r="H34" s="1"/>
      <c r="I34" s="1"/>
      <c r="J34" s="1"/>
      <c r="K34" s="1"/>
      <c r="L34" s="1"/>
      <c r="M34" s="1"/>
    </row>
    <row r="35" spans="1:13">
      <c r="A35" s="1"/>
      <c r="B35" s="1"/>
      <c r="C35" s="1"/>
      <c r="D35" s="1"/>
      <c r="E35" s="1"/>
      <c r="F35" s="1"/>
      <c r="G35" s="1"/>
      <c r="H35" s="1"/>
      <c r="I35" s="1"/>
      <c r="J35" s="1"/>
      <c r="K35" s="1"/>
      <c r="L35" s="1"/>
      <c r="M35" s="1"/>
    </row>
    <row r="36" spans="1:13">
      <c r="A36" s="1"/>
      <c r="B36" s="1"/>
      <c r="C36" s="1"/>
      <c r="D36" s="1"/>
      <c r="E36" s="1"/>
      <c r="F36" s="1"/>
      <c r="G36" s="1"/>
      <c r="H36" s="1"/>
      <c r="I36" s="1"/>
      <c r="J36" s="1"/>
      <c r="K36" s="1"/>
      <c r="L36" s="1"/>
      <c r="M36" s="1"/>
    </row>
    <row r="37" spans="1:13">
      <c r="A37" s="1"/>
      <c r="B37" s="1"/>
      <c r="C37" s="1"/>
      <c r="D37" s="1"/>
      <c r="E37" s="1"/>
      <c r="F37" s="1"/>
      <c r="G37" s="1"/>
      <c r="H37" s="1"/>
      <c r="I37" s="1"/>
      <c r="J37" s="1"/>
      <c r="K37" s="1"/>
      <c r="L37" s="1"/>
      <c r="M37" s="1"/>
    </row>
    <row r="38" spans="1:13">
      <c r="A38" s="1"/>
      <c r="B38" s="1"/>
      <c r="C38" s="1"/>
      <c r="D38" s="1"/>
      <c r="E38" s="1"/>
      <c r="F38" s="1"/>
      <c r="G38" s="1"/>
      <c r="H38" s="1"/>
      <c r="I38" s="1"/>
      <c r="J38" s="1"/>
      <c r="K38" s="1"/>
      <c r="L38" s="1"/>
      <c r="M38" s="1"/>
    </row>
    <row r="39" spans="1:13">
      <c r="A39" s="1"/>
      <c r="B39" s="1"/>
      <c r="C39" s="1"/>
      <c r="D39" s="1"/>
      <c r="E39" s="1"/>
      <c r="F39" s="1"/>
      <c r="G39" s="1"/>
      <c r="H39" s="1"/>
      <c r="I39" s="1"/>
      <c r="J39" s="1"/>
      <c r="K39" s="1"/>
      <c r="L39" s="1"/>
      <c r="M39" s="1"/>
    </row>
    <row r="40" spans="1:13">
      <c r="A40" s="1"/>
      <c r="B40" s="1"/>
      <c r="C40" s="1"/>
      <c r="D40" s="1"/>
      <c r="E40" s="1"/>
      <c r="F40" s="1"/>
      <c r="G40" s="1"/>
      <c r="H40" s="1"/>
      <c r="I40" s="1"/>
      <c r="J40" s="1"/>
      <c r="K40" s="1"/>
      <c r="L40" s="1"/>
      <c r="M40" s="1"/>
    </row>
    <row r="41" spans="1:13">
      <c r="A41" s="1"/>
      <c r="B41" s="1"/>
      <c r="C41" s="1"/>
      <c r="D41" s="1"/>
      <c r="E41" s="1"/>
      <c r="F41" s="1"/>
      <c r="G41" s="1"/>
      <c r="H41" s="1"/>
      <c r="I41" s="1"/>
      <c r="J41" s="1"/>
      <c r="K41" s="1"/>
      <c r="L41" s="1"/>
      <c r="M41" s="1"/>
    </row>
    <row r="42" spans="1:13">
      <c r="A42" s="1"/>
      <c r="B42" s="1"/>
      <c r="C42" s="1"/>
      <c r="D42" s="1"/>
      <c r="E42" s="1"/>
      <c r="F42" s="1"/>
      <c r="G42" s="1"/>
      <c r="H42" s="1"/>
      <c r="I42" s="1"/>
      <c r="J42" s="1"/>
      <c r="K42" s="1"/>
      <c r="L42" s="1"/>
      <c r="M42" s="1"/>
    </row>
    <row r="43" spans="1:13">
      <c r="A43" s="1"/>
      <c r="B43" s="1"/>
      <c r="C43" s="1"/>
      <c r="D43" s="1"/>
      <c r="E43" s="1"/>
      <c r="F43" s="1"/>
      <c r="G43" s="1"/>
      <c r="H43" s="1"/>
      <c r="I43" s="1"/>
      <c r="J43" s="1"/>
      <c r="K43" s="1"/>
      <c r="L43" s="1"/>
      <c r="M43" s="1"/>
    </row>
    <row r="44" spans="1:13">
      <c r="A44" s="1"/>
      <c r="B44" s="1"/>
      <c r="C44" s="1"/>
      <c r="D44" s="1"/>
      <c r="E44" s="1"/>
      <c r="F44" s="1"/>
      <c r="G44" s="1"/>
      <c r="H44" s="1"/>
      <c r="I44" s="1"/>
      <c r="J44" s="1"/>
      <c r="K44" s="1"/>
      <c r="L44" s="1"/>
      <c r="M44" s="1"/>
    </row>
    <row r="45" spans="1:13">
      <c r="A45" s="1"/>
      <c r="B45" s="1"/>
      <c r="C45" s="1"/>
      <c r="D45" s="1"/>
      <c r="E45" s="1"/>
      <c r="F45" s="1"/>
      <c r="G45" s="1"/>
      <c r="H45" s="1"/>
      <c r="I45" s="1"/>
      <c r="J45" s="1"/>
      <c r="K45" s="1"/>
      <c r="L45" s="1"/>
      <c r="M45" s="1"/>
    </row>
    <row r="46" spans="1:13">
      <c r="A46" s="1"/>
      <c r="B46" s="1"/>
      <c r="C46" s="1"/>
      <c r="D46" s="1"/>
      <c r="E46" s="1"/>
      <c r="F46" s="1"/>
      <c r="G46" s="1"/>
      <c r="H46" s="1"/>
      <c r="I46" s="1"/>
      <c r="J46" s="1"/>
      <c r="K46" s="1"/>
      <c r="L46" s="1"/>
      <c r="M46" s="1"/>
    </row>
    <row r="47" spans="1:13">
      <c r="A47" s="1"/>
      <c r="B47" s="1"/>
      <c r="C47" s="1"/>
      <c r="D47" s="1"/>
      <c r="E47" s="1"/>
      <c r="F47" s="1"/>
      <c r="G47" s="1"/>
      <c r="H47" s="1"/>
      <c r="I47" s="1"/>
      <c r="J47" s="1"/>
      <c r="K47" s="1"/>
      <c r="L47" s="1"/>
      <c r="M47" s="1"/>
    </row>
    <row r="48" spans="1:13">
      <c r="A48" s="1"/>
      <c r="B48" s="1"/>
      <c r="C48" s="1"/>
      <c r="D48" s="1"/>
      <c r="E48" s="1"/>
      <c r="F48" s="1"/>
      <c r="G48" s="1"/>
      <c r="H48" s="1"/>
      <c r="I48" s="1"/>
      <c r="J48" s="1"/>
      <c r="K48" s="1"/>
      <c r="L48" s="1"/>
      <c r="M48" s="1"/>
    </row>
  </sheetData>
  <phoneticPr fontId="0" type="noConversion"/>
  <pageMargins left="0.78740157499999996" right="0.78740157499999996" top="0.984251969" bottom="0.984251969" header="0.4921259845" footer="0.4921259845"/>
  <pageSetup paperSize="9" scale="76" orientation="landscape" r:id="rId1"/>
  <headerFooter alignWithMargins="0">
    <oddHeader>&amp;LFirma/Logo&amp;R&amp;A</oddHeader>
    <oddFooter>&amp;LErstellungsdatum: 14.12.05
Version: 1&amp;RErstellt durch: Werner
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75" zoomScaleNormal="75" workbookViewId="0">
      <selection activeCell="C29" sqref="C29"/>
    </sheetView>
  </sheetViews>
  <sheetFormatPr baseColWidth="10" defaultRowHeight="12.75"/>
  <cols>
    <col min="1" max="1" width="43.28515625" style="11" customWidth="1"/>
    <col min="2" max="2" width="23.7109375" style="11" customWidth="1"/>
    <col min="3" max="3" width="16.42578125" style="11" customWidth="1"/>
    <col min="4" max="4" width="11.42578125" style="11"/>
    <col min="5" max="5" width="14.28515625" style="11" customWidth="1"/>
    <col min="6" max="6" width="19.5703125" style="11" customWidth="1"/>
    <col min="7" max="16384" width="11.42578125" style="11"/>
  </cols>
  <sheetData>
    <row r="1" spans="1:6" ht="27.75" customHeight="1">
      <c r="A1" s="94" t="s">
        <v>62</v>
      </c>
      <c r="B1" s="95" t="s">
        <v>83</v>
      </c>
      <c r="C1" s="95" t="s">
        <v>84</v>
      </c>
      <c r="D1" s="96"/>
      <c r="E1" s="96"/>
      <c r="F1" s="97"/>
    </row>
    <row r="2" spans="1:6" ht="27.75" customHeight="1">
      <c r="A2" s="300"/>
      <c r="B2" s="300"/>
      <c r="C2" s="300"/>
      <c r="D2" s="300"/>
      <c r="E2" s="300"/>
      <c r="F2" s="300"/>
    </row>
    <row r="3" spans="1:6" ht="21.75" customHeight="1">
      <c r="A3" s="70" t="s">
        <v>85</v>
      </c>
      <c r="B3" s="70" t="s">
        <v>86</v>
      </c>
      <c r="C3" s="70" t="s">
        <v>87</v>
      </c>
      <c r="D3" s="70" t="s">
        <v>88</v>
      </c>
      <c r="E3" s="71" t="s">
        <v>89</v>
      </c>
      <c r="F3" s="71" t="s">
        <v>90</v>
      </c>
    </row>
    <row r="4" spans="1:6" ht="14.25">
      <c r="A4" s="72" t="s">
        <v>91</v>
      </c>
      <c r="B4" s="73" t="s">
        <v>92</v>
      </c>
      <c r="C4" s="74">
        <v>42309</v>
      </c>
      <c r="D4" s="75">
        <v>500</v>
      </c>
      <c r="E4" s="76">
        <v>1200</v>
      </c>
      <c r="F4" s="73" t="s">
        <v>93</v>
      </c>
    </row>
    <row r="5" spans="1:6">
      <c r="A5" s="77"/>
      <c r="B5" s="78"/>
      <c r="C5" s="79"/>
      <c r="D5" s="78"/>
      <c r="E5" s="79"/>
      <c r="F5" s="78"/>
    </row>
    <row r="6" spans="1:6">
      <c r="A6" s="77"/>
      <c r="B6" s="78"/>
      <c r="C6" s="79"/>
      <c r="D6" s="78"/>
      <c r="E6" s="79"/>
      <c r="F6" s="78"/>
    </row>
    <row r="7" spans="1:6">
      <c r="A7" s="77"/>
      <c r="B7" s="80"/>
      <c r="C7" s="79"/>
      <c r="D7" s="78"/>
      <c r="E7" s="79"/>
      <c r="F7" s="78"/>
    </row>
    <row r="8" spans="1:6">
      <c r="A8" s="77"/>
      <c r="B8" s="78"/>
      <c r="C8" s="79"/>
      <c r="D8" s="78"/>
      <c r="E8" s="79"/>
      <c r="F8" s="78"/>
    </row>
    <row r="9" spans="1:6">
      <c r="A9" s="77"/>
      <c r="B9" s="78"/>
      <c r="C9" s="79"/>
      <c r="D9" s="78"/>
      <c r="E9" s="79"/>
      <c r="F9" s="78"/>
    </row>
    <row r="10" spans="1:6">
      <c r="A10" s="77"/>
      <c r="B10" s="78"/>
      <c r="C10" s="79"/>
      <c r="D10" s="78"/>
      <c r="E10" s="79"/>
      <c r="F10" s="78"/>
    </row>
    <row r="11" spans="1:6">
      <c r="A11" s="77"/>
      <c r="B11" s="78"/>
      <c r="C11" s="79"/>
      <c r="D11" s="78"/>
      <c r="E11" s="79"/>
      <c r="F11" s="78"/>
    </row>
    <row r="12" spans="1:6">
      <c r="A12" s="77"/>
      <c r="B12" s="78"/>
      <c r="C12" s="79"/>
      <c r="D12" s="78"/>
      <c r="E12" s="79"/>
      <c r="F12" s="78"/>
    </row>
    <row r="13" spans="1:6">
      <c r="A13" s="77"/>
      <c r="B13" s="78"/>
      <c r="C13" s="79"/>
      <c r="D13" s="78"/>
      <c r="E13" s="79"/>
      <c r="F13" s="78"/>
    </row>
    <row r="14" spans="1:6">
      <c r="A14" s="77"/>
      <c r="B14" s="78"/>
      <c r="C14" s="79"/>
      <c r="D14" s="78"/>
      <c r="E14" s="79"/>
      <c r="F14" s="78"/>
    </row>
    <row r="15" spans="1:6">
      <c r="A15" s="81"/>
      <c r="B15" s="68"/>
      <c r="C15" s="68"/>
      <c r="D15" s="82"/>
      <c r="E15" s="69"/>
      <c r="F15" s="69"/>
    </row>
    <row r="16" spans="1:6">
      <c r="A16" s="301" t="s">
        <v>94</v>
      </c>
      <c r="B16" s="301"/>
      <c r="C16" s="301"/>
      <c r="D16" s="301"/>
      <c r="E16" s="301"/>
      <c r="F16" s="301"/>
    </row>
    <row r="17" spans="1:6">
      <c r="A17" s="302"/>
      <c r="B17" s="302"/>
      <c r="C17" s="302"/>
      <c r="D17" s="302"/>
      <c r="E17" s="302"/>
      <c r="F17" s="302"/>
    </row>
    <row r="18" spans="1:6">
      <c r="A18" s="302"/>
      <c r="B18" s="302"/>
      <c r="C18" s="302"/>
      <c r="D18" s="302"/>
      <c r="E18" s="302"/>
      <c r="F18" s="302"/>
    </row>
    <row r="19" spans="1:6">
      <c r="A19" s="303"/>
      <c r="B19" s="303"/>
      <c r="C19" s="303"/>
      <c r="D19" s="303"/>
      <c r="E19" s="303"/>
      <c r="F19" s="303"/>
    </row>
    <row r="20" spans="1:6" ht="15.75">
      <c r="A20" s="70" t="s">
        <v>95</v>
      </c>
      <c r="B20" s="70" t="s">
        <v>86</v>
      </c>
      <c r="C20" s="70" t="s">
        <v>87</v>
      </c>
      <c r="D20" s="70" t="s">
        <v>88</v>
      </c>
      <c r="E20" s="71" t="s">
        <v>89</v>
      </c>
      <c r="F20" s="71" t="s">
        <v>90</v>
      </c>
    </row>
    <row r="21" spans="1:6" ht="28.5">
      <c r="A21" s="83" t="s">
        <v>96</v>
      </c>
      <c r="B21" s="84" t="s">
        <v>92</v>
      </c>
      <c r="C21" s="74">
        <v>42430</v>
      </c>
      <c r="D21" s="85">
        <v>0</v>
      </c>
      <c r="E21" s="76">
        <v>500</v>
      </c>
      <c r="F21" s="86" t="s">
        <v>97</v>
      </c>
    </row>
    <row r="22" spans="1:6" ht="28.5">
      <c r="A22" s="83" t="s">
        <v>98</v>
      </c>
      <c r="B22" s="73" t="s">
        <v>99</v>
      </c>
      <c r="C22" s="87">
        <v>42461</v>
      </c>
      <c r="D22" s="75">
        <v>8000</v>
      </c>
      <c r="E22" s="76">
        <v>13000</v>
      </c>
      <c r="F22" s="86" t="s">
        <v>100</v>
      </c>
    </row>
    <row r="23" spans="1:6" ht="14.25">
      <c r="A23" s="83" t="s">
        <v>101</v>
      </c>
      <c r="B23" s="73" t="s">
        <v>99</v>
      </c>
      <c r="C23" s="87">
        <v>42461</v>
      </c>
      <c r="D23" s="75">
        <v>7500</v>
      </c>
      <c r="E23" s="76">
        <v>1250</v>
      </c>
      <c r="F23" s="86" t="s">
        <v>102</v>
      </c>
    </row>
    <row r="24" spans="1:6" ht="14.25">
      <c r="A24" s="83" t="s">
        <v>103</v>
      </c>
      <c r="B24" s="73" t="s">
        <v>99</v>
      </c>
      <c r="C24" s="87">
        <v>42461</v>
      </c>
      <c r="D24" s="75">
        <v>0</v>
      </c>
      <c r="E24" s="76">
        <v>3500</v>
      </c>
      <c r="F24" s="86" t="s">
        <v>102</v>
      </c>
    </row>
    <row r="25" spans="1:6" ht="14.25">
      <c r="A25" s="83" t="s">
        <v>104</v>
      </c>
      <c r="B25" s="73" t="s">
        <v>99</v>
      </c>
      <c r="C25" s="87">
        <v>42461</v>
      </c>
      <c r="D25" s="75">
        <v>0</v>
      </c>
      <c r="E25" s="76"/>
      <c r="F25" s="86" t="s">
        <v>102</v>
      </c>
    </row>
    <row r="26" spans="1:6" ht="42.75">
      <c r="A26" s="83" t="s">
        <v>105</v>
      </c>
      <c r="B26" s="73" t="s">
        <v>92</v>
      </c>
      <c r="C26" s="76" t="s">
        <v>272</v>
      </c>
      <c r="D26" s="75">
        <v>1200</v>
      </c>
      <c r="E26" s="76">
        <v>1800</v>
      </c>
      <c r="F26" s="86" t="s">
        <v>106</v>
      </c>
    </row>
    <row r="27" spans="1:6" ht="28.5">
      <c r="A27" s="83" t="s">
        <v>107</v>
      </c>
      <c r="B27" s="73" t="s">
        <v>108</v>
      </c>
      <c r="C27" s="76" t="s">
        <v>273</v>
      </c>
      <c r="D27" s="75">
        <v>6000</v>
      </c>
      <c r="E27" s="76">
        <v>0</v>
      </c>
      <c r="F27" s="86"/>
    </row>
    <row r="28" spans="1:6" ht="38.25">
      <c r="A28" s="88" t="s">
        <v>109</v>
      </c>
      <c r="B28" s="73" t="s">
        <v>110</v>
      </c>
      <c r="C28" s="76" t="s">
        <v>274</v>
      </c>
      <c r="D28" s="75">
        <v>80000</v>
      </c>
      <c r="E28" s="76">
        <v>3000</v>
      </c>
      <c r="F28" s="86" t="s">
        <v>111</v>
      </c>
    </row>
    <row r="29" spans="1:6" ht="14.25">
      <c r="A29" s="88"/>
      <c r="B29" s="73"/>
      <c r="C29" s="76"/>
      <c r="D29" s="75"/>
      <c r="E29" s="76"/>
      <c r="F29" s="86"/>
    </row>
    <row r="30" spans="1:6">
      <c r="A30" s="81"/>
      <c r="B30" s="68"/>
      <c r="C30" s="68"/>
      <c r="D30" s="82"/>
      <c r="E30" s="69"/>
      <c r="F30" s="69"/>
    </row>
    <row r="31" spans="1:6">
      <c r="A31" s="301" t="s">
        <v>94</v>
      </c>
      <c r="B31" s="301"/>
      <c r="C31" s="301"/>
      <c r="D31" s="301"/>
      <c r="E31" s="301"/>
      <c r="F31" s="301"/>
    </row>
  </sheetData>
  <mergeCells count="4">
    <mergeCell ref="A2:F2"/>
    <mergeCell ref="A16:F16"/>
    <mergeCell ref="A17:F19"/>
    <mergeCell ref="A31:F31"/>
  </mergeCells>
  <phoneticPr fontId="0" type="noConversion"/>
  <pageMargins left="0.78740157499999996" right="0.78740157499999996" top="0.984251969" bottom="0.984251969" header="0.4921259845" footer="0.4921259845"/>
  <pageSetup paperSize="9" scale="85" orientation="landscape" r:id="rId1"/>
  <headerFooter alignWithMargins="0">
    <oddFooter>&amp;LErstellungsdatum: 14.12.05
Version: 1&amp;RErstellt durch: Werner
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80" zoomScaleNormal="80" workbookViewId="0">
      <selection sqref="A1:H2"/>
    </sheetView>
  </sheetViews>
  <sheetFormatPr baseColWidth="10" defaultRowHeight="12.75"/>
  <cols>
    <col min="1" max="5" width="11.42578125" style="11"/>
    <col min="6" max="6" width="3.42578125" style="11" customWidth="1"/>
    <col min="7" max="7" width="18.7109375" style="11" customWidth="1"/>
    <col min="8" max="8" width="14.7109375" style="11" customWidth="1"/>
    <col min="9" max="9" width="1.7109375" style="11" customWidth="1"/>
    <col min="10" max="11" width="11.42578125" style="11"/>
    <col min="12" max="12" width="14.140625" style="11" customWidth="1"/>
    <col min="13" max="13" width="11.5703125" style="11" bestFit="1" customWidth="1"/>
    <col min="14" max="14" width="13" style="11" bestFit="1" customWidth="1"/>
    <col min="15" max="15" width="17.7109375" style="11" customWidth="1"/>
    <col min="16" max="16384" width="11.42578125" style="11"/>
  </cols>
  <sheetData>
    <row r="1" spans="1:16" ht="27.75" customHeight="1">
      <c r="A1" s="304" t="s">
        <v>116</v>
      </c>
      <c r="B1" s="304"/>
      <c r="C1" s="304"/>
      <c r="D1" s="304"/>
      <c r="E1" s="304"/>
      <c r="F1" s="304"/>
      <c r="G1" s="304"/>
      <c r="H1" s="304"/>
      <c r="I1" s="98"/>
      <c r="J1" s="304" t="s">
        <v>116</v>
      </c>
      <c r="K1" s="305"/>
      <c r="L1" s="305"/>
      <c r="M1" s="305"/>
      <c r="N1" s="305"/>
      <c r="O1" s="305"/>
      <c r="P1" s="305"/>
    </row>
    <row r="2" spans="1:16" ht="27.75">
      <c r="A2" s="304"/>
      <c r="B2" s="304"/>
      <c r="C2" s="304"/>
      <c r="D2" s="304"/>
      <c r="E2" s="304"/>
      <c r="F2" s="304"/>
      <c r="G2" s="304"/>
      <c r="H2" s="304"/>
      <c r="I2" s="98"/>
      <c r="J2" s="305"/>
      <c r="K2" s="305"/>
      <c r="L2" s="305"/>
      <c r="M2" s="305"/>
      <c r="N2" s="305"/>
      <c r="O2" s="305"/>
      <c r="P2" s="305"/>
    </row>
    <row r="3" spans="1:16">
      <c r="A3" s="99"/>
      <c r="B3" s="99"/>
      <c r="C3" s="100"/>
      <c r="D3" s="100"/>
      <c r="E3" s="100"/>
      <c r="F3" s="100"/>
      <c r="G3" s="99"/>
      <c r="H3" s="99"/>
      <c r="I3" s="99"/>
      <c r="J3" s="99"/>
      <c r="K3" s="99"/>
      <c r="L3" s="99"/>
      <c r="M3" s="99"/>
      <c r="N3" s="99"/>
      <c r="O3" s="99"/>
      <c r="P3" s="99"/>
    </row>
    <row r="4" spans="1:16" ht="12.75" customHeight="1">
      <c r="A4" s="99"/>
      <c r="B4" s="99"/>
      <c r="C4" s="306" t="s">
        <v>117</v>
      </c>
      <c r="D4" s="306"/>
      <c r="E4" s="306"/>
      <c r="F4" s="100"/>
      <c r="G4" s="99"/>
      <c r="H4" s="99"/>
      <c r="I4" s="99"/>
      <c r="J4" s="99"/>
      <c r="K4" s="99"/>
      <c r="L4" s="99"/>
      <c r="M4" s="99"/>
      <c r="N4" s="99"/>
      <c r="O4" s="99"/>
      <c r="P4" s="99"/>
    </row>
    <row r="5" spans="1:16" ht="12.75" customHeight="1">
      <c r="A5" s="99"/>
      <c r="B5" s="99"/>
      <c r="C5" s="306"/>
      <c r="D5" s="306"/>
      <c r="E5" s="306"/>
      <c r="F5" s="100"/>
      <c r="G5" s="99"/>
      <c r="H5" s="99"/>
      <c r="I5" s="99"/>
      <c r="J5" s="307" t="s">
        <v>118</v>
      </c>
      <c r="K5" s="307"/>
      <c r="L5" s="307"/>
      <c r="M5" s="99"/>
      <c r="N5" s="99"/>
      <c r="O5" s="99"/>
      <c r="P5" s="99"/>
    </row>
    <row r="6" spans="1:16" ht="12.75" customHeight="1">
      <c r="A6" s="99"/>
      <c r="B6" s="99"/>
      <c r="C6" s="306"/>
      <c r="D6" s="306"/>
      <c r="E6" s="306"/>
      <c r="F6" s="100"/>
      <c r="G6" s="99"/>
      <c r="H6" s="99"/>
      <c r="I6" s="99"/>
      <c r="J6" s="101"/>
      <c r="K6" s="101"/>
      <c r="L6" s="101"/>
      <c r="M6" s="99"/>
      <c r="N6" s="99"/>
      <c r="O6" s="99"/>
      <c r="P6" s="99"/>
    </row>
    <row r="7" spans="1:16" ht="12.75" customHeight="1">
      <c r="A7" s="99"/>
      <c r="B7" s="99"/>
      <c r="C7" s="306"/>
      <c r="D7" s="306"/>
      <c r="E7" s="306"/>
      <c r="F7" s="100"/>
      <c r="G7" s="99"/>
      <c r="H7" s="99"/>
      <c r="I7" s="99"/>
      <c r="J7" s="308" t="s">
        <v>119</v>
      </c>
      <c r="K7" s="308"/>
      <c r="L7" s="308"/>
      <c r="M7" s="308"/>
      <c r="N7" s="308"/>
      <c r="O7" s="308"/>
      <c r="P7" s="99"/>
    </row>
    <row r="8" spans="1:16" ht="15.75" thickBot="1">
      <c r="A8" s="101" t="s">
        <v>62</v>
      </c>
      <c r="B8" s="99"/>
      <c r="C8" s="306"/>
      <c r="D8" s="306"/>
      <c r="E8" s="306"/>
      <c r="F8" s="100"/>
      <c r="G8" s="101" t="s">
        <v>120</v>
      </c>
      <c r="H8" s="116">
        <v>1950</v>
      </c>
      <c r="I8" s="99"/>
      <c r="J8" s="99"/>
      <c r="K8" s="99"/>
      <c r="L8" s="99"/>
      <c r="M8" s="99"/>
      <c r="N8" s="99"/>
      <c r="O8" s="99"/>
      <c r="P8" s="99"/>
    </row>
    <row r="9" spans="1:16" ht="15.75" thickBot="1">
      <c r="A9" s="101" t="s">
        <v>139</v>
      </c>
      <c r="B9" s="99"/>
      <c r="C9" s="100"/>
      <c r="D9" s="100"/>
      <c r="E9" s="100"/>
      <c r="F9" s="100"/>
      <c r="G9" s="101" t="s">
        <v>121</v>
      </c>
      <c r="H9" s="116">
        <v>200</v>
      </c>
      <c r="I9" s="99"/>
      <c r="J9" s="309" t="s">
        <v>122</v>
      </c>
      <c r="K9" s="310"/>
      <c r="L9" s="311"/>
      <c r="M9" s="103" t="s">
        <v>88</v>
      </c>
      <c r="N9" s="103" t="s">
        <v>89</v>
      </c>
      <c r="O9" s="103" t="s">
        <v>123</v>
      </c>
      <c r="P9" s="100"/>
    </row>
    <row r="10" spans="1:16" ht="15">
      <c r="A10" s="101" t="s">
        <v>140</v>
      </c>
      <c r="B10" s="99"/>
      <c r="C10" s="99"/>
      <c r="D10" s="99"/>
      <c r="E10" s="99"/>
      <c r="F10" s="99"/>
      <c r="G10" s="101" t="s">
        <v>124</v>
      </c>
      <c r="H10" s="334" t="s">
        <v>145</v>
      </c>
      <c r="I10" s="99"/>
      <c r="J10" s="312" t="s">
        <v>91</v>
      </c>
      <c r="K10" s="312"/>
      <c r="L10" s="312"/>
      <c r="M10" s="104">
        <v>500</v>
      </c>
      <c r="N10" s="117">
        <v>1200</v>
      </c>
      <c r="O10" s="125" t="s">
        <v>93</v>
      </c>
      <c r="P10" s="105"/>
    </row>
    <row r="11" spans="1:16" ht="15">
      <c r="A11" s="101" t="s">
        <v>141</v>
      </c>
      <c r="B11" s="99"/>
      <c r="C11" s="99"/>
      <c r="D11" s="99"/>
      <c r="E11" s="99"/>
      <c r="F11" s="99"/>
      <c r="G11" s="99"/>
      <c r="H11" s="334"/>
      <c r="I11" s="99"/>
      <c r="J11" s="313"/>
      <c r="K11" s="313"/>
      <c r="L11" s="313"/>
      <c r="M11" s="122"/>
      <c r="N11" s="122"/>
      <c r="O11" s="122"/>
      <c r="P11" s="100"/>
    </row>
    <row r="12" spans="1:16" ht="15">
      <c r="A12" s="101" t="s">
        <v>142</v>
      </c>
      <c r="B12" s="99"/>
      <c r="C12" s="99"/>
      <c r="D12" s="99"/>
      <c r="E12" s="99"/>
      <c r="F12" s="99"/>
      <c r="G12" s="99"/>
      <c r="H12" s="99"/>
      <c r="I12" s="99"/>
      <c r="J12" s="313"/>
      <c r="K12" s="313"/>
      <c r="L12" s="313"/>
      <c r="M12" s="122"/>
      <c r="N12" s="122"/>
      <c r="O12" s="122"/>
      <c r="P12" s="100"/>
    </row>
    <row r="13" spans="1:16">
      <c r="A13" s="115" t="s">
        <v>143</v>
      </c>
      <c r="B13" s="99"/>
      <c r="C13" s="99"/>
      <c r="D13" s="99"/>
      <c r="E13" s="99"/>
      <c r="F13" s="99"/>
      <c r="G13" s="99"/>
      <c r="H13" s="99"/>
      <c r="I13" s="99"/>
      <c r="J13" s="99"/>
      <c r="K13" s="99"/>
      <c r="L13" s="99"/>
      <c r="M13" s="99"/>
      <c r="N13" s="99"/>
      <c r="O13" s="99"/>
      <c r="P13" s="99"/>
    </row>
    <row r="14" spans="1:16">
      <c r="A14" s="99"/>
      <c r="B14" s="99"/>
      <c r="C14" s="99"/>
      <c r="D14" s="99"/>
      <c r="E14" s="99"/>
      <c r="F14" s="99"/>
      <c r="G14" s="99"/>
      <c r="H14" s="99"/>
      <c r="I14" s="99"/>
      <c r="J14" s="99"/>
      <c r="K14" s="99"/>
      <c r="L14" s="99"/>
      <c r="M14" s="99"/>
      <c r="N14" s="99"/>
      <c r="O14" s="99"/>
      <c r="P14" s="99"/>
    </row>
    <row r="15" spans="1:16" ht="20.25">
      <c r="A15" s="99"/>
      <c r="B15" s="99"/>
      <c r="C15" s="345" t="s">
        <v>125</v>
      </c>
      <c r="D15" s="345"/>
      <c r="E15" s="345"/>
      <c r="F15" s="99"/>
      <c r="G15" s="99"/>
      <c r="H15" s="99"/>
      <c r="I15" s="99"/>
      <c r="J15" s="99"/>
      <c r="K15" s="99"/>
      <c r="L15" s="99"/>
      <c r="M15" s="99"/>
      <c r="N15" s="99"/>
      <c r="O15" s="99"/>
      <c r="P15" s="99"/>
    </row>
    <row r="16" spans="1:16" ht="18">
      <c r="A16" s="99"/>
      <c r="B16" s="99"/>
      <c r="C16" s="99"/>
      <c r="D16" s="99"/>
      <c r="E16" s="99"/>
      <c r="F16" s="99"/>
      <c r="G16" s="99"/>
      <c r="H16" s="99"/>
      <c r="I16" s="99"/>
      <c r="J16" s="307" t="s">
        <v>126</v>
      </c>
      <c r="K16" s="307"/>
      <c r="L16" s="307"/>
      <c r="M16" s="99"/>
      <c r="N16" s="99"/>
      <c r="O16" s="99"/>
      <c r="P16" s="99"/>
    </row>
    <row r="17" spans="1:16">
      <c r="A17" s="99"/>
      <c r="B17" s="99"/>
      <c r="C17" s="99"/>
      <c r="D17" s="99"/>
      <c r="E17" s="99"/>
      <c r="F17" s="99"/>
      <c r="G17" s="99"/>
      <c r="H17" s="99"/>
      <c r="I17" s="99"/>
      <c r="J17" s="99"/>
      <c r="K17" s="99"/>
      <c r="L17" s="99"/>
      <c r="M17" s="99"/>
      <c r="N17" s="99"/>
      <c r="O17" s="99"/>
      <c r="P17" s="99"/>
    </row>
    <row r="18" spans="1:16" ht="14.25">
      <c r="A18" s="99"/>
      <c r="B18" s="99"/>
      <c r="C18" s="99"/>
      <c r="D18" s="99"/>
      <c r="E18" s="99"/>
      <c r="F18" s="99"/>
      <c r="G18" s="99"/>
      <c r="H18" s="99"/>
      <c r="I18" s="99"/>
      <c r="J18" s="308" t="s">
        <v>127</v>
      </c>
      <c r="K18" s="308"/>
      <c r="L18" s="308"/>
      <c r="M18" s="308"/>
      <c r="N18" s="308"/>
      <c r="O18" s="99"/>
      <c r="P18" s="99"/>
    </row>
    <row r="19" spans="1:16" ht="13.5" thickBot="1">
      <c r="A19" s="337" t="s">
        <v>144</v>
      </c>
      <c r="B19" s="337"/>
      <c r="C19" s="337"/>
      <c r="D19" s="337"/>
      <c r="E19" s="99"/>
      <c r="F19" s="314" t="s">
        <v>128</v>
      </c>
      <c r="G19" s="315"/>
      <c r="H19" s="316"/>
      <c r="I19" s="114"/>
      <c r="J19" s="99"/>
      <c r="K19" s="99"/>
      <c r="L19" s="99"/>
      <c r="M19" s="99"/>
      <c r="N19" s="99"/>
      <c r="O19" s="99"/>
      <c r="P19" s="99"/>
    </row>
    <row r="20" spans="1:16" ht="15.75" thickBot="1">
      <c r="A20" s="337"/>
      <c r="B20" s="337"/>
      <c r="C20" s="337"/>
      <c r="D20" s="337"/>
      <c r="E20" s="99"/>
      <c r="F20" s="317"/>
      <c r="G20" s="318"/>
      <c r="H20" s="319"/>
      <c r="I20" s="114"/>
      <c r="J20" s="323" t="s">
        <v>122</v>
      </c>
      <c r="K20" s="324"/>
      <c r="L20" s="325"/>
      <c r="M20" s="103" t="s">
        <v>88</v>
      </c>
      <c r="N20" s="103" t="s">
        <v>89</v>
      </c>
      <c r="O20" s="103" t="s">
        <v>123</v>
      </c>
      <c r="P20" s="103" t="s">
        <v>87</v>
      </c>
    </row>
    <row r="21" spans="1:16" ht="28.5" customHeight="1">
      <c r="A21" s="337"/>
      <c r="B21" s="337"/>
      <c r="C21" s="337"/>
      <c r="D21" s="337"/>
      <c r="E21" s="99"/>
      <c r="F21" s="317"/>
      <c r="G21" s="318"/>
      <c r="H21" s="319"/>
      <c r="I21" s="114"/>
      <c r="J21" s="326" t="s">
        <v>96</v>
      </c>
      <c r="K21" s="327"/>
      <c r="L21" s="328"/>
      <c r="M21" s="120">
        <v>0</v>
      </c>
      <c r="N21" s="120">
        <v>500</v>
      </c>
      <c r="O21" s="119" t="s">
        <v>97</v>
      </c>
      <c r="P21" s="124" t="s">
        <v>148</v>
      </c>
    </row>
    <row r="22" spans="1:16" ht="30.75" customHeight="1">
      <c r="A22" s="337"/>
      <c r="B22" s="337"/>
      <c r="C22" s="337"/>
      <c r="D22" s="337"/>
      <c r="E22" s="99"/>
      <c r="F22" s="317"/>
      <c r="G22" s="318"/>
      <c r="H22" s="319"/>
      <c r="I22" s="114"/>
      <c r="J22" s="329" t="s">
        <v>146</v>
      </c>
      <c r="K22" s="330"/>
      <c r="L22" s="331"/>
      <c r="M22" s="121">
        <v>8000</v>
      </c>
      <c r="N22" s="121">
        <v>13000</v>
      </c>
      <c r="O22" s="118" t="s">
        <v>147</v>
      </c>
      <c r="P22" s="124" t="s">
        <v>149</v>
      </c>
    </row>
    <row r="23" spans="1:16">
      <c r="A23" s="337"/>
      <c r="B23" s="337"/>
      <c r="C23" s="337"/>
      <c r="D23" s="337"/>
      <c r="E23" s="99"/>
      <c r="F23" s="317"/>
      <c r="G23" s="318"/>
      <c r="H23" s="319"/>
      <c r="I23" s="114"/>
      <c r="J23" s="329" t="s">
        <v>101</v>
      </c>
      <c r="K23" s="330"/>
      <c r="L23" s="331"/>
      <c r="M23" s="121">
        <v>7500</v>
      </c>
      <c r="N23" s="121">
        <v>1250</v>
      </c>
      <c r="O23" s="104" t="s">
        <v>102</v>
      </c>
      <c r="P23" s="124" t="s">
        <v>149</v>
      </c>
    </row>
    <row r="24" spans="1:16">
      <c r="A24" s="337"/>
      <c r="B24" s="337"/>
      <c r="C24" s="337"/>
      <c r="D24" s="337"/>
      <c r="E24" s="99"/>
      <c r="F24" s="317"/>
      <c r="G24" s="318"/>
      <c r="H24" s="319"/>
      <c r="I24" s="114"/>
      <c r="J24" s="99"/>
      <c r="K24" s="99"/>
      <c r="L24" s="99"/>
      <c r="M24" s="99"/>
      <c r="N24" s="99"/>
      <c r="O24" s="99"/>
      <c r="P24" s="99"/>
    </row>
    <row r="25" spans="1:16">
      <c r="A25" s="337"/>
      <c r="B25" s="337"/>
      <c r="C25" s="337"/>
      <c r="D25" s="337"/>
      <c r="E25" s="99"/>
      <c r="F25" s="317"/>
      <c r="G25" s="318"/>
      <c r="H25" s="319"/>
      <c r="I25" s="114"/>
      <c r="J25" s="99"/>
      <c r="K25" s="99"/>
      <c r="L25" s="99"/>
      <c r="M25" s="99"/>
      <c r="N25" s="99"/>
      <c r="O25" s="99"/>
      <c r="P25" s="99"/>
    </row>
    <row r="26" spans="1:16">
      <c r="A26" s="337"/>
      <c r="B26" s="337"/>
      <c r="C26" s="337"/>
      <c r="D26" s="337"/>
      <c r="E26" s="99"/>
      <c r="F26" s="317"/>
      <c r="G26" s="318"/>
      <c r="H26" s="319"/>
      <c r="I26" s="114"/>
      <c r="J26" s="99"/>
      <c r="K26" s="99"/>
      <c r="L26" s="99"/>
      <c r="M26" s="99"/>
      <c r="N26" s="99"/>
      <c r="O26" s="99"/>
      <c r="P26" s="99"/>
    </row>
    <row r="27" spans="1:16" ht="18">
      <c r="A27" s="337"/>
      <c r="B27" s="337"/>
      <c r="C27" s="337"/>
      <c r="D27" s="337"/>
      <c r="E27" s="99"/>
      <c r="F27" s="317"/>
      <c r="G27" s="318"/>
      <c r="H27" s="319"/>
      <c r="I27" s="114"/>
      <c r="J27" s="307" t="s">
        <v>129</v>
      </c>
      <c r="K27" s="307"/>
      <c r="L27" s="99"/>
      <c r="M27" s="99"/>
      <c r="N27" s="99"/>
      <c r="O27" s="99"/>
      <c r="P27" s="99"/>
    </row>
    <row r="28" spans="1:16">
      <c r="A28" s="337"/>
      <c r="B28" s="337"/>
      <c r="C28" s="337"/>
      <c r="D28" s="337"/>
      <c r="E28" s="99"/>
      <c r="F28" s="317"/>
      <c r="G28" s="318"/>
      <c r="H28" s="319"/>
      <c r="I28" s="114"/>
      <c r="J28" s="99"/>
      <c r="K28" s="99"/>
      <c r="L28" s="99"/>
      <c r="M28" s="99"/>
      <c r="N28" s="99"/>
      <c r="O28" s="99"/>
      <c r="P28" s="99"/>
    </row>
    <row r="29" spans="1:16" ht="14.25">
      <c r="A29" s="337"/>
      <c r="B29" s="337"/>
      <c r="C29" s="337"/>
      <c r="D29" s="337"/>
      <c r="E29" s="99"/>
      <c r="F29" s="320"/>
      <c r="G29" s="321"/>
      <c r="H29" s="322"/>
      <c r="I29" s="114"/>
      <c r="J29" s="308" t="s">
        <v>130</v>
      </c>
      <c r="K29" s="308"/>
      <c r="L29" s="308"/>
      <c r="M29" s="308"/>
      <c r="N29" s="308"/>
      <c r="O29" s="308"/>
      <c r="P29" s="308"/>
    </row>
    <row r="30" spans="1:16" ht="18.75">
      <c r="A30" s="337"/>
      <c r="B30" s="337"/>
      <c r="C30" s="337"/>
      <c r="D30" s="337"/>
      <c r="E30" s="99"/>
      <c r="F30" s="99"/>
      <c r="G30" s="99"/>
      <c r="H30" s="99"/>
      <c r="I30" s="99"/>
      <c r="J30" s="308" t="s">
        <v>136</v>
      </c>
      <c r="K30" s="308"/>
      <c r="L30" s="308"/>
      <c r="M30" s="308"/>
      <c r="N30" s="308"/>
      <c r="O30" s="106"/>
      <c r="P30" s="106"/>
    </row>
    <row r="31" spans="1:16" ht="13.5" thickBot="1">
      <c r="A31" s="338"/>
      <c r="B31" s="338"/>
      <c r="C31" s="338"/>
      <c r="D31" s="338"/>
      <c r="E31" s="99"/>
      <c r="F31" s="99"/>
      <c r="G31" s="99"/>
      <c r="H31" s="99"/>
      <c r="I31" s="99"/>
      <c r="J31" s="99"/>
      <c r="K31" s="99"/>
      <c r="L31" s="99"/>
      <c r="M31" s="99"/>
      <c r="N31" s="99"/>
      <c r="O31" s="99"/>
      <c r="P31" s="99"/>
    </row>
    <row r="32" spans="1:16" ht="15" thickBot="1">
      <c r="A32" s="338"/>
      <c r="B32" s="338"/>
      <c r="C32" s="338"/>
      <c r="D32" s="338"/>
      <c r="E32" s="99"/>
      <c r="F32" s="99"/>
      <c r="G32" s="99"/>
      <c r="H32" s="99"/>
      <c r="I32" s="99"/>
      <c r="J32" s="102"/>
      <c r="K32" s="339" t="s">
        <v>2</v>
      </c>
      <c r="L32" s="340"/>
      <c r="M32" s="107" t="s">
        <v>45</v>
      </c>
      <c r="N32" s="123">
        <v>1350000</v>
      </c>
      <c r="O32" s="99"/>
      <c r="P32" s="99"/>
    </row>
    <row r="33" spans="1:16" ht="13.5" thickBot="1">
      <c r="A33" s="99"/>
      <c r="B33" s="99"/>
      <c r="C33" s="99"/>
      <c r="D33" s="99"/>
      <c r="E33" s="99"/>
      <c r="F33" s="99"/>
      <c r="G33" s="99"/>
      <c r="H33" s="99"/>
      <c r="I33" s="99"/>
      <c r="J33" s="99"/>
      <c r="K33" s="341" t="s">
        <v>131</v>
      </c>
      <c r="L33" s="342"/>
      <c r="M33" s="107" t="s">
        <v>45</v>
      </c>
      <c r="N33" s="123">
        <v>83000</v>
      </c>
      <c r="O33" s="99"/>
      <c r="P33" s="99"/>
    </row>
    <row r="34" spans="1:16" ht="12" customHeight="1" thickBot="1">
      <c r="A34" s="99"/>
      <c r="B34" s="99"/>
      <c r="C34" s="99"/>
      <c r="D34" s="99"/>
      <c r="E34" s="99"/>
      <c r="F34" s="99"/>
      <c r="G34" s="99"/>
      <c r="H34" s="99"/>
      <c r="I34" s="99"/>
      <c r="J34" s="99"/>
      <c r="K34" s="343" t="s">
        <v>20</v>
      </c>
      <c r="L34" s="344"/>
      <c r="M34" s="107" t="s">
        <v>137</v>
      </c>
      <c r="N34" s="123">
        <v>15450</v>
      </c>
      <c r="O34" s="99"/>
      <c r="P34" s="99"/>
    </row>
    <row r="35" spans="1:16" ht="13.5" thickBot="1">
      <c r="A35" s="99"/>
      <c r="B35" s="99"/>
      <c r="C35" s="99"/>
      <c r="D35" s="99"/>
      <c r="E35" s="99"/>
      <c r="F35" s="99"/>
      <c r="G35" s="99"/>
      <c r="H35" s="99"/>
      <c r="I35" s="99"/>
      <c r="J35" s="99"/>
      <c r="K35" s="341" t="s">
        <v>268</v>
      </c>
      <c r="L35" s="342"/>
      <c r="M35" s="107" t="s">
        <v>66</v>
      </c>
      <c r="N35" s="123">
        <v>750000</v>
      </c>
      <c r="O35" s="99"/>
      <c r="P35" s="99"/>
    </row>
    <row r="36" spans="1:16" ht="15" thickBot="1">
      <c r="A36" s="99"/>
      <c r="B36" s="99"/>
      <c r="C36" s="99"/>
      <c r="D36" s="99"/>
      <c r="E36" s="99"/>
      <c r="F36" s="99"/>
      <c r="G36" s="99"/>
      <c r="H36" s="99"/>
      <c r="I36" s="99"/>
      <c r="J36" s="99"/>
      <c r="K36" s="335" t="s">
        <v>138</v>
      </c>
      <c r="L36" s="336"/>
      <c r="M36" s="107" t="s">
        <v>17</v>
      </c>
      <c r="N36" s="123">
        <v>1209950</v>
      </c>
      <c r="O36" s="99"/>
      <c r="P36" s="99"/>
    </row>
    <row r="37" spans="1:16">
      <c r="A37" s="99"/>
      <c r="B37" s="99"/>
      <c r="C37" s="99"/>
      <c r="D37" s="99"/>
      <c r="E37" s="99"/>
      <c r="F37" s="99"/>
      <c r="G37" s="99"/>
      <c r="H37" s="99"/>
      <c r="I37" s="99"/>
      <c r="J37" s="99"/>
      <c r="K37" s="99"/>
      <c r="L37" s="100"/>
      <c r="M37" s="100"/>
      <c r="N37" s="100"/>
      <c r="O37" s="99"/>
      <c r="P37" s="99"/>
    </row>
    <row r="38" spans="1:16" ht="13.5" customHeight="1">
      <c r="A38" s="99"/>
      <c r="B38" s="99"/>
      <c r="C38" s="99"/>
      <c r="D38" s="99"/>
      <c r="E38" s="99"/>
      <c r="F38" s="99"/>
      <c r="G38" s="99"/>
      <c r="H38" s="99"/>
      <c r="I38" s="99"/>
      <c r="J38" s="99"/>
      <c r="K38" s="99"/>
      <c r="L38" s="100"/>
      <c r="M38" s="99"/>
      <c r="N38" s="99"/>
      <c r="O38" s="99"/>
      <c r="P38" s="99"/>
    </row>
    <row r="39" spans="1:16">
      <c r="A39" s="314" t="s">
        <v>132</v>
      </c>
      <c r="B39" s="315"/>
      <c r="C39" s="316"/>
      <c r="D39" s="99"/>
      <c r="E39" s="314" t="s">
        <v>133</v>
      </c>
      <c r="F39" s="315"/>
      <c r="G39" s="315"/>
      <c r="H39" s="316"/>
      <c r="I39" s="114"/>
      <c r="J39" s="99"/>
      <c r="K39" s="99"/>
      <c r="L39" s="99"/>
      <c r="M39" s="99"/>
      <c r="N39" s="99"/>
      <c r="O39" s="99"/>
      <c r="P39" s="99"/>
    </row>
    <row r="40" spans="1:16" ht="18">
      <c r="A40" s="317"/>
      <c r="B40" s="318"/>
      <c r="C40" s="319"/>
      <c r="D40" s="99"/>
      <c r="E40" s="317"/>
      <c r="F40" s="318"/>
      <c r="G40" s="318"/>
      <c r="H40" s="319"/>
      <c r="I40" s="114"/>
      <c r="J40" s="307" t="s">
        <v>134</v>
      </c>
      <c r="K40" s="307"/>
      <c r="L40" s="307"/>
      <c r="M40" s="99"/>
      <c r="N40" s="99"/>
      <c r="O40" s="99"/>
      <c r="P40" s="99"/>
    </row>
    <row r="41" spans="1:16">
      <c r="A41" s="317"/>
      <c r="B41" s="318"/>
      <c r="C41" s="319"/>
      <c r="D41" s="99"/>
      <c r="E41" s="317"/>
      <c r="F41" s="318"/>
      <c r="G41" s="318"/>
      <c r="H41" s="319"/>
      <c r="I41" s="114"/>
      <c r="J41" s="99"/>
      <c r="K41" s="99"/>
      <c r="L41" s="99"/>
      <c r="M41" s="99"/>
      <c r="N41" s="99"/>
      <c r="O41" s="99"/>
      <c r="P41" s="99"/>
    </row>
    <row r="42" spans="1:16" ht="14.25">
      <c r="A42" s="317"/>
      <c r="B42" s="318"/>
      <c r="C42" s="319"/>
      <c r="D42" s="99"/>
      <c r="E42" s="317"/>
      <c r="F42" s="318"/>
      <c r="G42" s="318"/>
      <c r="H42" s="319"/>
      <c r="I42" s="114"/>
      <c r="J42" s="308" t="s">
        <v>267</v>
      </c>
      <c r="K42" s="308"/>
      <c r="L42" s="308"/>
      <c r="M42" s="308"/>
      <c r="N42" s="308"/>
      <c r="O42" s="308"/>
      <c r="P42" s="308"/>
    </row>
    <row r="43" spans="1:16">
      <c r="A43" s="317"/>
      <c r="B43" s="318"/>
      <c r="C43" s="319"/>
      <c r="D43" s="99"/>
      <c r="E43" s="317"/>
      <c r="F43" s="318"/>
      <c r="G43" s="318"/>
      <c r="H43" s="319"/>
      <c r="I43" s="114"/>
      <c r="J43" s="99"/>
      <c r="K43" s="99"/>
      <c r="L43" s="99"/>
      <c r="M43" s="99"/>
      <c r="N43" s="99"/>
      <c r="O43" s="99"/>
      <c r="P43" s="99"/>
    </row>
    <row r="44" spans="1:16" ht="13.5" thickBot="1">
      <c r="A44" s="317"/>
      <c r="B44" s="318"/>
      <c r="C44" s="319"/>
      <c r="D44" s="99"/>
      <c r="E44" s="317"/>
      <c r="F44" s="318"/>
      <c r="G44" s="318"/>
      <c r="H44" s="319"/>
      <c r="I44" s="114"/>
      <c r="J44" s="99"/>
      <c r="K44" s="99"/>
      <c r="L44" s="99"/>
      <c r="M44" s="99"/>
      <c r="N44" s="99"/>
      <c r="O44" s="99"/>
      <c r="P44" s="99"/>
    </row>
    <row r="45" spans="1:16" ht="15.75" thickBot="1">
      <c r="A45" s="317"/>
      <c r="B45" s="318"/>
      <c r="C45" s="319"/>
      <c r="D45" s="99"/>
      <c r="E45" s="317"/>
      <c r="F45" s="318"/>
      <c r="G45" s="318"/>
      <c r="H45" s="319"/>
      <c r="I45" s="114"/>
      <c r="J45" s="99"/>
      <c r="K45" s="108"/>
      <c r="L45" s="332" t="s">
        <v>135</v>
      </c>
      <c r="M45" s="333"/>
      <c r="N45" s="227">
        <f>SUM(N10,N21:N23)</f>
        <v>15950</v>
      </c>
      <c r="O45" s="99"/>
      <c r="P45" s="99"/>
    </row>
    <row r="46" spans="1:16">
      <c r="A46" s="317"/>
      <c r="B46" s="318"/>
      <c r="C46" s="319"/>
      <c r="D46" s="99"/>
      <c r="E46" s="317"/>
      <c r="F46" s="318"/>
      <c r="G46" s="318"/>
      <c r="H46" s="319"/>
      <c r="I46" s="114"/>
      <c r="J46" s="99"/>
      <c r="K46" s="99"/>
      <c r="L46" s="99"/>
      <c r="M46" s="99"/>
      <c r="N46" s="99"/>
      <c r="O46" s="99"/>
      <c r="P46" s="99"/>
    </row>
    <row r="47" spans="1:16">
      <c r="A47" s="317"/>
      <c r="B47" s="318"/>
      <c r="C47" s="319"/>
      <c r="D47" s="99"/>
      <c r="E47" s="317"/>
      <c r="F47" s="318"/>
      <c r="G47" s="318"/>
      <c r="H47" s="319"/>
      <c r="I47" s="114"/>
      <c r="J47" s="99"/>
      <c r="K47" s="99"/>
      <c r="L47" s="99"/>
      <c r="M47" s="99"/>
      <c r="N47" s="99"/>
      <c r="O47" s="99"/>
      <c r="P47" s="99"/>
    </row>
    <row r="48" spans="1:16">
      <c r="A48" s="320"/>
      <c r="B48" s="321"/>
      <c r="C48" s="322"/>
      <c r="D48" s="99"/>
      <c r="E48" s="320"/>
      <c r="F48" s="321"/>
      <c r="G48" s="321"/>
      <c r="H48" s="322"/>
      <c r="I48" s="114"/>
      <c r="J48" s="99"/>
      <c r="K48" s="99"/>
      <c r="L48" s="99"/>
      <c r="M48" s="99"/>
      <c r="N48" s="99"/>
      <c r="O48" s="99"/>
      <c r="P48" s="99"/>
    </row>
    <row r="49" spans="1:10">
      <c r="A49" s="109"/>
      <c r="B49" s="109"/>
      <c r="C49" s="109"/>
      <c r="E49" s="109"/>
      <c r="F49" s="109"/>
      <c r="G49" s="109"/>
      <c r="H49" s="109"/>
      <c r="I49" s="109"/>
    </row>
    <row r="50" spans="1:10">
      <c r="A50" s="109"/>
      <c r="B50" s="109"/>
      <c r="C50" s="109"/>
      <c r="E50" s="109"/>
      <c r="F50" s="109"/>
      <c r="G50" s="109"/>
      <c r="H50" s="109"/>
      <c r="I50" s="109"/>
    </row>
    <row r="51" spans="1:10">
      <c r="A51" s="109"/>
      <c r="B51" s="109"/>
      <c r="C51" s="109"/>
      <c r="E51" s="109"/>
      <c r="F51" s="109"/>
      <c r="G51" s="109"/>
      <c r="H51" s="109"/>
      <c r="I51" s="109"/>
    </row>
    <row r="52" spans="1:10">
      <c r="A52" s="109"/>
      <c r="B52" s="109"/>
      <c r="C52" s="109"/>
      <c r="E52" s="109"/>
      <c r="F52" s="109"/>
      <c r="G52" s="109"/>
      <c r="H52" s="109"/>
      <c r="I52" s="109"/>
    </row>
    <row r="53" spans="1:10">
      <c r="A53" s="110"/>
      <c r="B53" s="110"/>
      <c r="C53" s="110"/>
      <c r="D53" s="110"/>
      <c r="E53" s="110"/>
      <c r="F53" s="110"/>
      <c r="G53" s="110"/>
      <c r="H53" s="110"/>
      <c r="I53" s="110"/>
    </row>
    <row r="54" spans="1:10">
      <c r="A54" s="110"/>
      <c r="B54" s="110"/>
      <c r="C54" s="110"/>
      <c r="D54" s="110"/>
      <c r="E54" s="110"/>
      <c r="F54" s="110"/>
      <c r="G54" s="110"/>
      <c r="H54" s="110"/>
      <c r="I54" s="110"/>
    </row>
    <row r="55" spans="1:10" ht="12.75" customHeight="1">
      <c r="A55" s="111"/>
      <c r="B55" s="12"/>
      <c r="C55" s="12"/>
      <c r="D55" s="12"/>
      <c r="E55" s="12"/>
      <c r="F55" s="12"/>
      <c r="G55" s="12"/>
      <c r="H55" s="12"/>
      <c r="I55" s="12"/>
    </row>
    <row r="56" spans="1:10">
      <c r="A56" s="12"/>
      <c r="B56" s="12"/>
      <c r="C56" s="12"/>
      <c r="D56" s="12"/>
      <c r="E56" s="12"/>
      <c r="F56" s="12"/>
      <c r="G56" s="12"/>
      <c r="H56" s="12"/>
      <c r="I56" s="12"/>
    </row>
    <row r="58" spans="1:10" ht="15">
      <c r="A58" s="112"/>
      <c r="B58" s="112"/>
      <c r="C58" s="112"/>
      <c r="D58" s="112"/>
      <c r="E58" s="112"/>
      <c r="F58" s="112"/>
      <c r="G58" s="112"/>
    </row>
    <row r="59" spans="1:10">
      <c r="A59" s="110"/>
      <c r="B59" s="110"/>
      <c r="C59" s="110"/>
      <c r="D59" s="110"/>
      <c r="E59" s="110"/>
      <c r="F59" s="110"/>
      <c r="G59" s="110"/>
    </row>
    <row r="60" spans="1:10" ht="12.75" customHeight="1">
      <c r="A60" s="113"/>
      <c r="B60" s="113"/>
      <c r="C60" s="113"/>
      <c r="D60" s="113"/>
      <c r="E60" s="113"/>
      <c r="F60" s="113"/>
      <c r="G60" s="113"/>
      <c r="H60" s="110"/>
      <c r="I60" s="110"/>
      <c r="J60" s="110"/>
    </row>
    <row r="61" spans="1:10">
      <c r="A61" s="110"/>
      <c r="B61" s="110"/>
      <c r="C61" s="110"/>
      <c r="D61" s="110"/>
      <c r="E61" s="110"/>
      <c r="F61" s="110"/>
      <c r="G61" s="110"/>
    </row>
    <row r="62" spans="1:10">
      <c r="A62" s="110"/>
      <c r="B62" s="110"/>
      <c r="C62" s="110"/>
      <c r="D62" s="110"/>
      <c r="E62" s="110"/>
      <c r="F62" s="110"/>
      <c r="G62" s="110"/>
    </row>
    <row r="63" spans="1:10">
      <c r="A63" s="110"/>
      <c r="B63" s="110"/>
      <c r="C63" s="110"/>
      <c r="D63" s="110"/>
      <c r="E63" s="110"/>
      <c r="F63" s="110"/>
      <c r="G63" s="110"/>
    </row>
  </sheetData>
  <sheetProtection sheet="1" objects="1" scenarios="1"/>
  <mergeCells count="32">
    <mergeCell ref="H10:H11"/>
    <mergeCell ref="K36:L36"/>
    <mergeCell ref="A19:D32"/>
    <mergeCell ref="J30:N30"/>
    <mergeCell ref="K32:L32"/>
    <mergeCell ref="K33:L33"/>
    <mergeCell ref="K34:L34"/>
    <mergeCell ref="K35:L35"/>
    <mergeCell ref="C15:E15"/>
    <mergeCell ref="J16:L16"/>
    <mergeCell ref="J29:P29"/>
    <mergeCell ref="A39:C48"/>
    <mergeCell ref="E39:H48"/>
    <mergeCell ref="J40:L40"/>
    <mergeCell ref="J42:P42"/>
    <mergeCell ref="L45:M45"/>
    <mergeCell ref="J10:L10"/>
    <mergeCell ref="J11:L11"/>
    <mergeCell ref="J12:L12"/>
    <mergeCell ref="J18:N18"/>
    <mergeCell ref="F19:H29"/>
    <mergeCell ref="J20:L20"/>
    <mergeCell ref="J21:L21"/>
    <mergeCell ref="J22:L22"/>
    <mergeCell ref="J23:L23"/>
    <mergeCell ref="J27:K27"/>
    <mergeCell ref="A1:H2"/>
    <mergeCell ref="J1:P2"/>
    <mergeCell ref="C4:E8"/>
    <mergeCell ref="J5:L5"/>
    <mergeCell ref="J7:O7"/>
    <mergeCell ref="J9:L9"/>
  </mergeCells>
  <phoneticPr fontId="0" type="noConversion"/>
  <hyperlinks>
    <hyperlink ref="A13" r:id="rId1"/>
  </hyperlinks>
  <pageMargins left="0.78740157499999996" right="0.78740157499999996" top="0.984251969" bottom="0.984251969" header="0.4921259845" footer="0.4921259845"/>
  <pageSetup paperSize="9" scale="89" orientation="portrait" verticalDpi="300" r:id="rId2"/>
  <headerFooter alignWithMargins="0">
    <oddHeader>&amp;LFirma/Logo&amp;R&amp;A</oddHeader>
    <oddFooter>&amp;LErstungsdatum: 14.12.05
Version: 1&amp;RErstellt durch: Werner
Seite &amp;P von &amp;N</oddFooter>
  </headerFooter>
  <colBreaks count="1" manualBreakCount="1">
    <brk id="9" max="48"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60" zoomScaleNormal="70" workbookViewId="0"/>
  </sheetViews>
  <sheetFormatPr baseColWidth="10" defaultRowHeight="12.75"/>
  <cols>
    <col min="1" max="1" width="50.5703125" customWidth="1"/>
    <col min="2" max="5" width="14.7109375" customWidth="1"/>
    <col min="6" max="6" width="35" customWidth="1"/>
    <col min="7" max="7" width="34.85546875" customWidth="1"/>
    <col min="8" max="8" width="31.7109375" customWidth="1"/>
  </cols>
  <sheetData>
    <row r="1" spans="1:7" ht="36">
      <c r="A1" s="126" t="s">
        <v>150</v>
      </c>
      <c r="B1" s="127"/>
      <c r="C1" s="127"/>
      <c r="D1" s="127"/>
      <c r="E1" s="127"/>
    </row>
    <row r="2" spans="1:7" ht="18.75" thickBot="1">
      <c r="A2" s="126"/>
      <c r="B2" s="127"/>
      <c r="C2" s="127"/>
      <c r="D2" s="127"/>
      <c r="E2" s="127"/>
    </row>
    <row r="3" spans="1:7" ht="90" customHeight="1" thickBot="1">
      <c r="A3" s="346" t="s">
        <v>253</v>
      </c>
      <c r="B3" s="347"/>
      <c r="C3" s="347"/>
      <c r="D3" s="347"/>
      <c r="E3" s="348"/>
    </row>
    <row r="4" spans="1:7">
      <c r="A4" s="128"/>
      <c r="B4" s="129"/>
      <c r="C4" s="129"/>
      <c r="D4" s="129"/>
      <c r="E4" s="130"/>
    </row>
    <row r="5" spans="1:7" ht="27" customHeight="1">
      <c r="A5" s="131" t="s">
        <v>151</v>
      </c>
      <c r="B5" s="132"/>
      <c r="C5" s="133" t="s">
        <v>152</v>
      </c>
      <c r="D5" s="134"/>
      <c r="E5" s="135"/>
    </row>
    <row r="6" spans="1:7" ht="27" customHeight="1">
      <c r="A6" s="131" t="s">
        <v>153</v>
      </c>
      <c r="B6" s="136"/>
      <c r="C6" s="133" t="s">
        <v>154</v>
      </c>
      <c r="D6" s="134"/>
      <c r="E6" s="135"/>
    </row>
    <row r="7" spans="1:7" ht="15.75" thickBot="1">
      <c r="A7" s="137"/>
      <c r="B7" s="138"/>
      <c r="C7" s="139"/>
      <c r="D7" s="140"/>
      <c r="E7" s="141"/>
    </row>
    <row r="8" spans="1:7" ht="27.75" customHeight="1" thickBot="1">
      <c r="A8" s="142" t="s">
        <v>155</v>
      </c>
      <c r="B8" s="206"/>
      <c r="C8" s="207"/>
      <c r="D8" s="206"/>
      <c r="E8" s="206"/>
      <c r="F8" s="143"/>
      <c r="G8" s="143"/>
    </row>
    <row r="9" spans="1:7" ht="34.5" customHeight="1">
      <c r="A9" s="203" t="s">
        <v>156</v>
      </c>
      <c r="B9" s="208" t="s">
        <v>255</v>
      </c>
      <c r="C9" s="209"/>
      <c r="D9" s="210"/>
      <c r="E9" s="211"/>
      <c r="F9" s="144"/>
      <c r="G9" s="144"/>
    </row>
    <row r="10" spans="1:7" ht="34.5" customHeight="1">
      <c r="A10" s="204" t="s">
        <v>157</v>
      </c>
      <c r="B10" s="212"/>
      <c r="C10" s="213" t="s">
        <v>255</v>
      </c>
      <c r="D10" s="214"/>
      <c r="E10" s="215"/>
      <c r="F10" s="144"/>
      <c r="G10" s="144"/>
    </row>
    <row r="11" spans="1:7" ht="34.5" customHeight="1">
      <c r="A11" s="204" t="s">
        <v>158</v>
      </c>
      <c r="B11" s="212" t="s">
        <v>255</v>
      </c>
      <c r="C11" s="213"/>
      <c r="D11" s="214"/>
      <c r="E11" s="215"/>
      <c r="F11" s="144"/>
      <c r="G11" s="144"/>
    </row>
    <row r="12" spans="1:7" ht="34.5" customHeight="1">
      <c r="A12" s="204" t="s">
        <v>159</v>
      </c>
      <c r="B12" s="212" t="s">
        <v>255</v>
      </c>
      <c r="C12" s="213"/>
      <c r="D12" s="214"/>
      <c r="E12" s="215"/>
      <c r="F12" s="144"/>
      <c r="G12" s="144"/>
    </row>
    <row r="13" spans="1:7" ht="34.5" customHeight="1">
      <c r="A13" s="204" t="s">
        <v>160</v>
      </c>
      <c r="B13" s="212"/>
      <c r="C13" s="213" t="s">
        <v>255</v>
      </c>
      <c r="D13" s="214"/>
      <c r="E13" s="215"/>
      <c r="F13" s="145"/>
      <c r="G13" s="145"/>
    </row>
    <row r="14" spans="1:7" ht="34.5" customHeight="1">
      <c r="A14" s="204" t="s">
        <v>161</v>
      </c>
      <c r="B14" s="212"/>
      <c r="C14" s="213" t="s">
        <v>255</v>
      </c>
      <c r="D14" s="214"/>
      <c r="E14" s="215"/>
      <c r="F14" s="144"/>
      <c r="G14" s="144"/>
    </row>
    <row r="15" spans="1:7" ht="34.5" customHeight="1">
      <c r="A15" s="204" t="s">
        <v>162</v>
      </c>
      <c r="B15" s="212"/>
      <c r="C15" s="213" t="s">
        <v>255</v>
      </c>
      <c r="D15" s="214"/>
      <c r="E15" s="215"/>
      <c r="F15" s="144"/>
      <c r="G15" s="144"/>
    </row>
    <row r="16" spans="1:7" ht="34.5" customHeight="1">
      <c r="A16" s="204" t="s">
        <v>163</v>
      </c>
      <c r="B16" s="212"/>
      <c r="C16" s="213" t="s">
        <v>255</v>
      </c>
      <c r="D16" s="214"/>
      <c r="E16" s="215"/>
      <c r="F16" s="145"/>
      <c r="G16" s="145"/>
    </row>
    <row r="17" spans="1:7" ht="34.5" customHeight="1">
      <c r="A17" s="204" t="s">
        <v>164</v>
      </c>
      <c r="B17" s="212" t="s">
        <v>255</v>
      </c>
      <c r="C17" s="213"/>
      <c r="D17" s="214"/>
      <c r="E17" s="215"/>
      <c r="F17" s="145"/>
      <c r="G17" s="144"/>
    </row>
    <row r="18" spans="1:7" ht="34.5" customHeight="1" thickBot="1">
      <c r="A18" s="205" t="s">
        <v>165</v>
      </c>
      <c r="B18" s="216" t="s">
        <v>255</v>
      </c>
      <c r="C18" s="217"/>
      <c r="D18" s="218"/>
      <c r="E18" s="219"/>
      <c r="F18" s="144"/>
      <c r="G18" s="144"/>
    </row>
    <row r="19" spans="1:7" ht="13.5" thickBot="1">
      <c r="A19" s="146"/>
      <c r="B19" s="146"/>
      <c r="C19" s="146"/>
      <c r="D19" s="146"/>
      <c r="E19" s="146"/>
      <c r="F19" s="146"/>
      <c r="G19" s="146"/>
    </row>
    <row r="20" spans="1:7" ht="15.75" thickBot="1">
      <c r="A20" s="349" t="s">
        <v>166</v>
      </c>
      <c r="B20" s="350"/>
      <c r="C20" s="350"/>
      <c r="D20" s="350"/>
      <c r="E20" s="351"/>
    </row>
    <row r="21" spans="1:7">
      <c r="A21" s="352" t="s">
        <v>264</v>
      </c>
      <c r="B21" s="353"/>
      <c r="C21" s="353"/>
      <c r="D21" s="353"/>
      <c r="E21" s="354"/>
    </row>
    <row r="22" spans="1:7">
      <c r="A22" s="355"/>
      <c r="B22" s="356"/>
      <c r="C22" s="356"/>
      <c r="D22" s="356"/>
      <c r="E22" s="357"/>
    </row>
    <row r="23" spans="1:7">
      <c r="A23" s="355"/>
      <c r="B23" s="356"/>
      <c r="C23" s="356"/>
      <c r="D23" s="356"/>
      <c r="E23" s="357"/>
    </row>
    <row r="24" spans="1:7">
      <c r="A24" s="355"/>
      <c r="B24" s="356"/>
      <c r="C24" s="356"/>
      <c r="D24" s="356"/>
      <c r="E24" s="357"/>
    </row>
    <row r="25" spans="1:7">
      <c r="A25" s="355"/>
      <c r="B25" s="356"/>
      <c r="C25" s="356"/>
      <c r="D25" s="356"/>
      <c r="E25" s="357"/>
    </row>
    <row r="26" spans="1:7">
      <c r="A26" s="355"/>
      <c r="B26" s="356"/>
      <c r="C26" s="356"/>
      <c r="D26" s="356"/>
      <c r="E26" s="357"/>
    </row>
    <row r="27" spans="1:7">
      <c r="A27" s="355"/>
      <c r="B27" s="356"/>
      <c r="C27" s="356"/>
      <c r="D27" s="356"/>
      <c r="E27" s="357"/>
    </row>
    <row r="28" spans="1:7">
      <c r="A28" s="355"/>
      <c r="B28" s="356"/>
      <c r="C28" s="356"/>
      <c r="D28" s="356"/>
      <c r="E28" s="357"/>
    </row>
    <row r="29" spans="1:7">
      <c r="A29" s="355"/>
      <c r="B29" s="356"/>
      <c r="C29" s="356"/>
      <c r="D29" s="356"/>
      <c r="E29" s="357"/>
    </row>
    <row r="30" spans="1:7">
      <c r="A30" s="355"/>
      <c r="B30" s="356"/>
      <c r="C30" s="356"/>
      <c r="D30" s="356"/>
      <c r="E30" s="357"/>
    </row>
    <row r="31" spans="1:7">
      <c r="A31" s="355"/>
      <c r="B31" s="356"/>
      <c r="C31" s="356"/>
      <c r="D31" s="356"/>
      <c r="E31" s="357"/>
    </row>
    <row r="32" spans="1:7">
      <c r="A32" s="355"/>
      <c r="B32" s="356"/>
      <c r="C32" s="356"/>
      <c r="D32" s="356"/>
      <c r="E32" s="357"/>
    </row>
    <row r="33" spans="1:5">
      <c r="A33" s="355"/>
      <c r="B33" s="356"/>
      <c r="C33" s="356"/>
      <c r="D33" s="356"/>
      <c r="E33" s="357"/>
    </row>
    <row r="34" spans="1:5">
      <c r="A34" s="355"/>
      <c r="B34" s="356"/>
      <c r="C34" s="356"/>
      <c r="D34" s="356"/>
      <c r="E34" s="357"/>
    </row>
    <row r="35" spans="1:5">
      <c r="A35" s="355"/>
      <c r="B35" s="356"/>
      <c r="C35" s="356"/>
      <c r="D35" s="356"/>
      <c r="E35" s="357"/>
    </row>
    <row r="36" spans="1:5">
      <c r="A36" s="355"/>
      <c r="B36" s="356"/>
      <c r="C36" s="356"/>
      <c r="D36" s="356"/>
      <c r="E36" s="357"/>
    </row>
    <row r="37" spans="1:5">
      <c r="A37" s="355"/>
      <c r="B37" s="356"/>
      <c r="C37" s="356"/>
      <c r="D37" s="356"/>
      <c r="E37" s="357"/>
    </row>
    <row r="38" spans="1:5">
      <c r="A38" s="355"/>
      <c r="B38" s="356"/>
      <c r="C38" s="356"/>
      <c r="D38" s="356"/>
      <c r="E38" s="357"/>
    </row>
    <row r="39" spans="1:5">
      <c r="A39" s="355"/>
      <c r="B39" s="356"/>
      <c r="C39" s="356"/>
      <c r="D39" s="356"/>
      <c r="E39" s="357"/>
    </row>
    <row r="40" spans="1:5" ht="13.5" thickBot="1">
      <c r="A40" s="358"/>
      <c r="B40" s="359"/>
      <c r="C40" s="359"/>
      <c r="D40" s="359"/>
      <c r="E40" s="360"/>
    </row>
  </sheetData>
  <sheetProtection sheet="1" objects="1" scenarios="1"/>
  <mergeCells count="3">
    <mergeCell ref="A3:E3"/>
    <mergeCell ref="A20:E20"/>
    <mergeCell ref="A21:E40"/>
  </mergeCells>
  <phoneticPr fontId="0" type="noConversion"/>
  <pageMargins left="0.78740157499999996" right="0.78740157499999996" top="0.984251969" bottom="0.984251969" header="0.4921259845" footer="0.4921259845"/>
  <pageSetup paperSize="9" scale="79" orientation="portrait" horizontalDpi="300" verticalDpi="300" r:id="rId1"/>
  <headerFooter alignWithMargins="0">
    <oddHeader>&amp;LFirma/Logo&amp;R&amp;A</oddHeader>
    <oddFooter>&amp;LErstungsdatum: 14.12.05
Version: 1&amp;RErstellt durch: Werner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65" zoomScaleNormal="70" workbookViewId="0"/>
  </sheetViews>
  <sheetFormatPr baseColWidth="10" defaultRowHeight="12.75"/>
  <cols>
    <col min="1" max="1" width="50.5703125" customWidth="1"/>
    <col min="2" max="5" width="14.7109375" customWidth="1"/>
    <col min="6" max="6" width="35" customWidth="1"/>
    <col min="7" max="7" width="34.85546875" customWidth="1"/>
    <col min="8" max="8" width="31.7109375" customWidth="1"/>
  </cols>
  <sheetData>
    <row r="1" spans="1:7" ht="36">
      <c r="A1" s="126" t="s">
        <v>150</v>
      </c>
      <c r="B1" s="127"/>
      <c r="C1" s="127"/>
      <c r="D1" s="127"/>
      <c r="E1" s="127"/>
    </row>
    <row r="2" spans="1:7" ht="18.75" thickBot="1">
      <c r="A2" s="126"/>
      <c r="B2" s="127"/>
      <c r="C2" s="127"/>
      <c r="D2" s="127"/>
      <c r="E2" s="127"/>
    </row>
    <row r="3" spans="1:7" ht="90" customHeight="1" thickBot="1">
      <c r="A3" s="346" t="s">
        <v>253</v>
      </c>
      <c r="B3" s="347"/>
      <c r="C3" s="347"/>
      <c r="D3" s="347"/>
      <c r="E3" s="348"/>
    </row>
    <row r="4" spans="1:7">
      <c r="A4" s="128"/>
      <c r="B4" s="129"/>
      <c r="C4" s="129"/>
      <c r="D4" s="129"/>
      <c r="E4" s="130"/>
    </row>
    <row r="5" spans="1:7" ht="27" customHeight="1">
      <c r="A5" s="131" t="s">
        <v>151</v>
      </c>
      <c r="B5" s="132"/>
      <c r="C5" s="133" t="s">
        <v>152</v>
      </c>
      <c r="D5" s="134"/>
      <c r="E5" s="135"/>
    </row>
    <row r="6" spans="1:7" ht="27" customHeight="1">
      <c r="A6" s="131" t="s">
        <v>153</v>
      </c>
      <c r="B6" s="136"/>
      <c r="C6" s="133" t="s">
        <v>154</v>
      </c>
      <c r="D6" s="134"/>
      <c r="E6" s="135"/>
    </row>
    <row r="7" spans="1:7" ht="15.75" thickBot="1">
      <c r="A7" s="137"/>
      <c r="B7" s="138"/>
      <c r="C7" s="139"/>
      <c r="D7" s="140"/>
      <c r="E7" s="141"/>
    </row>
    <row r="8" spans="1:7" ht="27.75" customHeight="1" thickBot="1">
      <c r="A8" s="142" t="s">
        <v>155</v>
      </c>
      <c r="B8" s="206"/>
      <c r="C8" s="207"/>
      <c r="D8" s="206"/>
      <c r="E8" s="206"/>
      <c r="F8" s="143"/>
      <c r="G8" s="143"/>
    </row>
    <row r="9" spans="1:7" ht="34.5" customHeight="1">
      <c r="A9" s="203" t="s">
        <v>156</v>
      </c>
      <c r="B9" s="208"/>
      <c r="C9" s="209"/>
      <c r="D9" s="210" t="s">
        <v>255</v>
      </c>
      <c r="E9" s="211"/>
      <c r="F9" s="144"/>
      <c r="G9" s="144"/>
    </row>
    <row r="10" spans="1:7" ht="34.5" customHeight="1">
      <c r="A10" s="204" t="s">
        <v>157</v>
      </c>
      <c r="B10" s="212"/>
      <c r="C10" s="213"/>
      <c r="D10" s="214" t="s">
        <v>255</v>
      </c>
      <c r="E10" s="215"/>
      <c r="F10" s="144"/>
      <c r="G10" s="144"/>
    </row>
    <row r="11" spans="1:7" ht="34.5" customHeight="1">
      <c r="A11" s="204" t="s">
        <v>158</v>
      </c>
      <c r="B11" s="212"/>
      <c r="C11" s="213" t="s">
        <v>255</v>
      </c>
      <c r="D11" s="214"/>
      <c r="E11" s="215"/>
      <c r="F11" s="144"/>
      <c r="G11" s="144"/>
    </row>
    <row r="12" spans="1:7" ht="34.5" customHeight="1">
      <c r="A12" s="204" t="s">
        <v>159</v>
      </c>
      <c r="B12" s="212"/>
      <c r="C12" s="213" t="s">
        <v>255</v>
      </c>
      <c r="D12" s="214"/>
      <c r="E12" s="215"/>
      <c r="F12" s="144"/>
      <c r="G12" s="144"/>
    </row>
    <row r="13" spans="1:7" ht="34.5" customHeight="1">
      <c r="A13" s="204" t="s">
        <v>160</v>
      </c>
      <c r="B13" s="212"/>
      <c r="C13" s="213"/>
      <c r="D13" s="214"/>
      <c r="E13" s="215" t="s">
        <v>255</v>
      </c>
      <c r="F13" s="145"/>
      <c r="G13" s="145"/>
    </row>
    <row r="14" spans="1:7" ht="34.5" customHeight="1">
      <c r="A14" s="204" t="s">
        <v>161</v>
      </c>
      <c r="B14" s="212"/>
      <c r="C14" s="213"/>
      <c r="D14" s="214" t="s">
        <v>255</v>
      </c>
      <c r="E14" s="215"/>
      <c r="F14" s="144"/>
      <c r="G14" s="144"/>
    </row>
    <row r="15" spans="1:7" ht="34.5" customHeight="1">
      <c r="A15" s="204" t="s">
        <v>162</v>
      </c>
      <c r="B15" s="212"/>
      <c r="C15" s="213"/>
      <c r="D15" s="214" t="s">
        <v>255</v>
      </c>
      <c r="E15" s="215"/>
      <c r="F15" s="144"/>
      <c r="G15" s="144"/>
    </row>
    <row r="16" spans="1:7" ht="34.5" customHeight="1">
      <c r="A16" s="204" t="s">
        <v>163</v>
      </c>
      <c r="B16" s="212"/>
      <c r="C16" s="213"/>
      <c r="D16" s="214" t="s">
        <v>255</v>
      </c>
      <c r="E16" s="215"/>
      <c r="F16" s="145"/>
      <c r="G16" s="145"/>
    </row>
    <row r="17" spans="1:7" ht="34.5" customHeight="1">
      <c r="A17" s="204" t="s">
        <v>164</v>
      </c>
      <c r="B17" s="212"/>
      <c r="C17" s="213"/>
      <c r="D17" s="214"/>
      <c r="E17" s="215" t="s">
        <v>255</v>
      </c>
      <c r="F17" s="145"/>
      <c r="G17" s="144"/>
    </row>
    <row r="18" spans="1:7" ht="34.5" customHeight="1" thickBot="1">
      <c r="A18" s="205" t="s">
        <v>165</v>
      </c>
      <c r="B18" s="216"/>
      <c r="C18" s="217"/>
      <c r="D18" s="218" t="s">
        <v>255</v>
      </c>
      <c r="E18" s="219"/>
      <c r="F18" s="144"/>
      <c r="G18" s="144"/>
    </row>
    <row r="19" spans="1:7" ht="13.5" thickBot="1">
      <c r="A19" s="146"/>
      <c r="B19" s="146"/>
      <c r="C19" s="146"/>
      <c r="D19" s="146"/>
      <c r="E19" s="146"/>
      <c r="F19" s="146"/>
      <c r="G19" s="146"/>
    </row>
    <row r="20" spans="1:7" ht="15.75" thickBot="1">
      <c r="A20" s="349" t="s">
        <v>166</v>
      </c>
      <c r="B20" s="350"/>
      <c r="C20" s="350"/>
      <c r="D20" s="350"/>
      <c r="E20" s="351"/>
    </row>
    <row r="21" spans="1:7">
      <c r="A21" s="352" t="s">
        <v>263</v>
      </c>
      <c r="B21" s="353"/>
      <c r="C21" s="353"/>
      <c r="D21" s="353"/>
      <c r="E21" s="354"/>
    </row>
    <row r="22" spans="1:7">
      <c r="A22" s="355"/>
      <c r="B22" s="356"/>
      <c r="C22" s="356"/>
      <c r="D22" s="356"/>
      <c r="E22" s="357"/>
    </row>
    <row r="23" spans="1:7">
      <c r="A23" s="355"/>
      <c r="B23" s="356"/>
      <c r="C23" s="356"/>
      <c r="D23" s="356"/>
      <c r="E23" s="357"/>
    </row>
    <row r="24" spans="1:7">
      <c r="A24" s="355"/>
      <c r="B24" s="356"/>
      <c r="C24" s="356"/>
      <c r="D24" s="356"/>
      <c r="E24" s="357"/>
    </row>
    <row r="25" spans="1:7">
      <c r="A25" s="355"/>
      <c r="B25" s="356"/>
      <c r="C25" s="356"/>
      <c r="D25" s="356"/>
      <c r="E25" s="357"/>
    </row>
    <row r="26" spans="1:7">
      <c r="A26" s="355"/>
      <c r="B26" s="356"/>
      <c r="C26" s="356"/>
      <c r="D26" s="356"/>
      <c r="E26" s="357"/>
    </row>
    <row r="27" spans="1:7">
      <c r="A27" s="355"/>
      <c r="B27" s="356"/>
      <c r="C27" s="356"/>
      <c r="D27" s="356"/>
      <c r="E27" s="357"/>
    </row>
    <row r="28" spans="1:7">
      <c r="A28" s="355"/>
      <c r="B28" s="356"/>
      <c r="C28" s="356"/>
      <c r="D28" s="356"/>
      <c r="E28" s="357"/>
    </row>
    <row r="29" spans="1:7">
      <c r="A29" s="355"/>
      <c r="B29" s="356"/>
      <c r="C29" s="356"/>
      <c r="D29" s="356"/>
      <c r="E29" s="357"/>
    </row>
    <row r="30" spans="1:7">
      <c r="A30" s="355"/>
      <c r="B30" s="356"/>
      <c r="C30" s="356"/>
      <c r="D30" s="356"/>
      <c r="E30" s="357"/>
    </row>
    <row r="31" spans="1:7">
      <c r="A31" s="355"/>
      <c r="B31" s="356"/>
      <c r="C31" s="356"/>
      <c r="D31" s="356"/>
      <c r="E31" s="357"/>
    </row>
    <row r="32" spans="1:7">
      <c r="A32" s="355"/>
      <c r="B32" s="356"/>
      <c r="C32" s="356"/>
      <c r="D32" s="356"/>
      <c r="E32" s="357"/>
    </row>
    <row r="33" spans="1:5">
      <c r="A33" s="355"/>
      <c r="B33" s="356"/>
      <c r="C33" s="356"/>
      <c r="D33" s="356"/>
      <c r="E33" s="357"/>
    </row>
    <row r="34" spans="1:5">
      <c r="A34" s="355"/>
      <c r="B34" s="356"/>
      <c r="C34" s="356"/>
      <c r="D34" s="356"/>
      <c r="E34" s="357"/>
    </row>
    <row r="35" spans="1:5">
      <c r="A35" s="355"/>
      <c r="B35" s="356"/>
      <c r="C35" s="356"/>
      <c r="D35" s="356"/>
      <c r="E35" s="357"/>
    </row>
    <row r="36" spans="1:5">
      <c r="A36" s="355"/>
      <c r="B36" s="356"/>
      <c r="C36" s="356"/>
      <c r="D36" s="356"/>
      <c r="E36" s="357"/>
    </row>
    <row r="37" spans="1:5">
      <c r="A37" s="355"/>
      <c r="B37" s="356"/>
      <c r="C37" s="356"/>
      <c r="D37" s="356"/>
      <c r="E37" s="357"/>
    </row>
    <row r="38" spans="1:5">
      <c r="A38" s="355"/>
      <c r="B38" s="356"/>
      <c r="C38" s="356"/>
      <c r="D38" s="356"/>
      <c r="E38" s="357"/>
    </row>
    <row r="39" spans="1:5">
      <c r="A39" s="355"/>
      <c r="B39" s="356"/>
      <c r="C39" s="356"/>
      <c r="D39" s="356"/>
      <c r="E39" s="357"/>
    </row>
    <row r="40" spans="1:5" ht="13.5" thickBot="1">
      <c r="A40" s="358"/>
      <c r="B40" s="359"/>
      <c r="C40" s="359"/>
      <c r="D40" s="359"/>
      <c r="E40" s="360"/>
    </row>
  </sheetData>
  <sheetProtection sheet="1" objects="1" scenarios="1"/>
  <mergeCells count="3">
    <mergeCell ref="A3:E3"/>
    <mergeCell ref="A20:E20"/>
    <mergeCell ref="A21:E40"/>
  </mergeCells>
  <phoneticPr fontId="0" type="noConversion"/>
  <pageMargins left="0.78740157499999996" right="0.78740157499999996" top="0.984251969" bottom="0.984251969" header="0.4921259845" footer="0.4921259845"/>
  <pageSetup paperSize="9" scale="79" orientation="portrait" horizontalDpi="300" verticalDpi="300" r:id="rId1"/>
  <headerFooter alignWithMargins="0">
    <oddHeader>&amp;LFirma/Logo&amp;R&amp;A</oddHeader>
    <oddFooter>&amp;LErstungsdatum: 14.12.05
Version: 1&amp;RErstellt durch: Werner
Seite &amp;P 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50" zoomScaleNormal="50" zoomScaleSheetLayoutView="25" workbookViewId="0"/>
  </sheetViews>
  <sheetFormatPr baseColWidth="10" defaultRowHeight="12.75"/>
  <cols>
    <col min="1" max="1" width="136" customWidth="1"/>
    <col min="2" max="2" width="58" customWidth="1"/>
    <col min="3" max="3" width="26.5703125" customWidth="1"/>
    <col min="4" max="23" width="18.28515625" customWidth="1"/>
  </cols>
  <sheetData>
    <row r="1" spans="1:23" ht="72" customHeight="1" thickBot="1">
      <c r="A1" s="153" t="s">
        <v>167</v>
      </c>
      <c r="B1" s="154" t="s">
        <v>168</v>
      </c>
      <c r="C1" s="154"/>
      <c r="D1" s="155" t="s">
        <v>169</v>
      </c>
      <c r="E1" s="156" t="s">
        <v>170</v>
      </c>
      <c r="F1" s="157" t="s">
        <v>171</v>
      </c>
      <c r="G1" s="156" t="s">
        <v>172</v>
      </c>
      <c r="H1" s="157" t="s">
        <v>173</v>
      </c>
      <c r="I1" s="156" t="s">
        <v>207</v>
      </c>
      <c r="J1" s="157" t="s">
        <v>208</v>
      </c>
      <c r="K1" s="156" t="s">
        <v>209</v>
      </c>
      <c r="L1" s="157" t="s">
        <v>210</v>
      </c>
      <c r="M1" s="156" t="s">
        <v>211</v>
      </c>
      <c r="N1" s="157" t="s">
        <v>212</v>
      </c>
      <c r="O1" s="156" t="s">
        <v>213</v>
      </c>
      <c r="P1" s="157" t="s">
        <v>214</v>
      </c>
      <c r="Q1" s="156" t="s">
        <v>215</v>
      </c>
      <c r="R1" s="157" t="s">
        <v>216</v>
      </c>
      <c r="S1" s="156" t="s">
        <v>217</v>
      </c>
      <c r="T1" s="157" t="s">
        <v>218</v>
      </c>
      <c r="U1" s="156" t="s">
        <v>219</v>
      </c>
      <c r="V1" s="157" t="s">
        <v>220</v>
      </c>
      <c r="W1" s="158" t="s">
        <v>221</v>
      </c>
    </row>
    <row r="2" spans="1:23" ht="50.1" customHeight="1">
      <c r="A2" s="159" t="s">
        <v>156</v>
      </c>
      <c r="B2" s="160">
        <f t="shared" ref="B2:B11" si="0">AVERAGE(D2:W2)</f>
        <v>3</v>
      </c>
      <c r="C2" s="161"/>
      <c r="D2" s="162">
        <v>4</v>
      </c>
      <c r="E2" s="163">
        <v>2</v>
      </c>
      <c r="F2" s="164"/>
      <c r="G2" s="163"/>
      <c r="H2" s="164"/>
      <c r="I2" s="163"/>
      <c r="J2" s="164"/>
      <c r="K2" s="163"/>
      <c r="L2" s="164"/>
      <c r="M2" s="163"/>
      <c r="N2" s="164"/>
      <c r="O2" s="163"/>
      <c r="P2" s="164"/>
      <c r="Q2" s="163"/>
      <c r="R2" s="164"/>
      <c r="S2" s="163"/>
      <c r="T2" s="164"/>
      <c r="U2" s="163"/>
      <c r="V2" s="164"/>
      <c r="W2" s="165"/>
    </row>
    <row r="3" spans="1:23" ht="50.1" customHeight="1">
      <c r="A3" s="159" t="s">
        <v>157</v>
      </c>
      <c r="B3" s="166">
        <f t="shared" si="0"/>
        <v>2.5</v>
      </c>
      <c r="C3" s="167"/>
      <c r="D3" s="168">
        <v>3</v>
      </c>
      <c r="E3" s="169">
        <v>2</v>
      </c>
      <c r="F3" s="170"/>
      <c r="G3" s="169"/>
      <c r="H3" s="170"/>
      <c r="I3" s="169"/>
      <c r="J3" s="170"/>
      <c r="K3" s="169"/>
      <c r="L3" s="170"/>
      <c r="M3" s="169"/>
      <c r="N3" s="170"/>
      <c r="O3" s="169"/>
      <c r="P3" s="170"/>
      <c r="Q3" s="169"/>
      <c r="R3" s="170"/>
      <c r="S3" s="169"/>
      <c r="T3" s="170"/>
      <c r="U3" s="169"/>
      <c r="V3" s="170"/>
      <c r="W3" s="171"/>
    </row>
    <row r="4" spans="1:23" ht="50.1" customHeight="1">
      <c r="A4" s="159" t="s">
        <v>158</v>
      </c>
      <c r="B4" s="166">
        <f t="shared" si="0"/>
        <v>3.5</v>
      </c>
      <c r="C4" s="167"/>
      <c r="D4" s="168">
        <v>4</v>
      </c>
      <c r="E4" s="169">
        <v>3</v>
      </c>
      <c r="F4" s="170"/>
      <c r="G4" s="169"/>
      <c r="H4" s="170"/>
      <c r="I4" s="169"/>
      <c r="J4" s="170"/>
      <c r="K4" s="169"/>
      <c r="L4" s="170"/>
      <c r="M4" s="169"/>
      <c r="N4" s="170"/>
      <c r="O4" s="169"/>
      <c r="P4" s="170"/>
      <c r="Q4" s="169"/>
      <c r="R4" s="170"/>
      <c r="S4" s="169"/>
      <c r="T4" s="170"/>
      <c r="U4" s="169"/>
      <c r="V4" s="170"/>
      <c r="W4" s="171"/>
    </row>
    <row r="5" spans="1:23" ht="50.1" customHeight="1">
      <c r="A5" s="159" t="s">
        <v>159</v>
      </c>
      <c r="B5" s="166">
        <f t="shared" si="0"/>
        <v>3.5</v>
      </c>
      <c r="C5" s="167"/>
      <c r="D5" s="168">
        <v>4</v>
      </c>
      <c r="E5" s="169">
        <v>3</v>
      </c>
      <c r="F5" s="170"/>
      <c r="G5" s="169"/>
      <c r="H5" s="170"/>
      <c r="I5" s="169"/>
      <c r="J5" s="170"/>
      <c r="K5" s="169"/>
      <c r="L5" s="170"/>
      <c r="M5" s="169"/>
      <c r="N5" s="170"/>
      <c r="O5" s="169"/>
      <c r="P5" s="170"/>
      <c r="Q5" s="169"/>
      <c r="R5" s="170"/>
      <c r="S5" s="169"/>
      <c r="T5" s="170"/>
      <c r="U5" s="169"/>
      <c r="V5" s="170"/>
      <c r="W5" s="171"/>
    </row>
    <row r="6" spans="1:23" ht="50.1" customHeight="1">
      <c r="A6" s="159" t="s">
        <v>160</v>
      </c>
      <c r="B6" s="166">
        <f t="shared" si="0"/>
        <v>2</v>
      </c>
      <c r="C6" s="167"/>
      <c r="D6" s="168">
        <v>3</v>
      </c>
      <c r="E6" s="169">
        <v>1</v>
      </c>
      <c r="F6" s="170"/>
      <c r="G6" s="169"/>
      <c r="H6" s="170"/>
      <c r="I6" s="169"/>
      <c r="J6" s="170"/>
      <c r="K6" s="169"/>
      <c r="L6" s="170"/>
      <c r="M6" s="169"/>
      <c r="N6" s="170"/>
      <c r="O6" s="169"/>
      <c r="P6" s="170"/>
      <c r="Q6" s="169"/>
      <c r="R6" s="170"/>
      <c r="S6" s="169"/>
      <c r="T6" s="170"/>
      <c r="U6" s="169"/>
      <c r="V6" s="170"/>
      <c r="W6" s="171"/>
    </row>
    <row r="7" spans="1:23" ht="50.1" customHeight="1">
      <c r="A7" s="159" t="s">
        <v>161</v>
      </c>
      <c r="B7" s="166">
        <f t="shared" si="0"/>
        <v>2.5</v>
      </c>
      <c r="C7" s="167"/>
      <c r="D7" s="168">
        <v>3</v>
      </c>
      <c r="E7" s="169">
        <v>2</v>
      </c>
      <c r="F7" s="170"/>
      <c r="G7" s="169"/>
      <c r="H7" s="170"/>
      <c r="I7" s="169"/>
      <c r="J7" s="170"/>
      <c r="K7" s="169"/>
      <c r="L7" s="170"/>
      <c r="M7" s="169"/>
      <c r="N7" s="170"/>
      <c r="O7" s="169"/>
      <c r="P7" s="170"/>
      <c r="Q7" s="169"/>
      <c r="R7" s="170"/>
      <c r="S7" s="169"/>
      <c r="T7" s="170"/>
      <c r="U7" s="169"/>
      <c r="V7" s="170"/>
      <c r="W7" s="171"/>
    </row>
    <row r="8" spans="1:23" ht="50.1" customHeight="1">
      <c r="A8" s="159" t="s">
        <v>162</v>
      </c>
      <c r="B8" s="166">
        <f t="shared" si="0"/>
        <v>2.5</v>
      </c>
      <c r="C8" s="167"/>
      <c r="D8" s="168">
        <v>3</v>
      </c>
      <c r="E8" s="169">
        <v>2</v>
      </c>
      <c r="F8" s="170"/>
      <c r="G8" s="169"/>
      <c r="H8" s="170"/>
      <c r="I8" s="169"/>
      <c r="J8" s="170"/>
      <c r="K8" s="169"/>
      <c r="L8" s="170"/>
      <c r="M8" s="169"/>
      <c r="N8" s="170"/>
      <c r="O8" s="169"/>
      <c r="P8" s="170"/>
      <c r="Q8" s="169"/>
      <c r="R8" s="170"/>
      <c r="S8" s="169"/>
      <c r="T8" s="170"/>
      <c r="U8" s="169"/>
      <c r="V8" s="170"/>
      <c r="W8" s="171"/>
    </row>
    <row r="9" spans="1:23" ht="50.1" customHeight="1">
      <c r="A9" s="159" t="s">
        <v>163</v>
      </c>
      <c r="B9" s="166">
        <f t="shared" si="0"/>
        <v>2.5</v>
      </c>
      <c r="C9" s="167"/>
      <c r="D9" s="168">
        <v>3</v>
      </c>
      <c r="E9" s="169">
        <v>2</v>
      </c>
      <c r="F9" s="170"/>
      <c r="G9" s="169"/>
      <c r="H9" s="170"/>
      <c r="I9" s="169"/>
      <c r="J9" s="170"/>
      <c r="K9" s="169"/>
      <c r="L9" s="170"/>
      <c r="M9" s="169"/>
      <c r="N9" s="170"/>
      <c r="O9" s="169"/>
      <c r="P9" s="170"/>
      <c r="Q9" s="169"/>
      <c r="R9" s="170"/>
      <c r="S9" s="169"/>
      <c r="T9" s="170"/>
      <c r="U9" s="169"/>
      <c r="V9" s="170"/>
      <c r="W9" s="171"/>
    </row>
    <row r="10" spans="1:23" ht="50.1" customHeight="1">
      <c r="A10" s="159" t="s">
        <v>164</v>
      </c>
      <c r="B10" s="166">
        <f t="shared" si="0"/>
        <v>2.5</v>
      </c>
      <c r="C10" s="167"/>
      <c r="D10" s="168">
        <v>4</v>
      </c>
      <c r="E10" s="169">
        <v>1</v>
      </c>
      <c r="F10" s="170"/>
      <c r="G10" s="169"/>
      <c r="H10" s="170"/>
      <c r="I10" s="169"/>
      <c r="J10" s="170"/>
      <c r="K10" s="169"/>
      <c r="L10" s="170"/>
      <c r="M10" s="169"/>
      <c r="N10" s="170"/>
      <c r="O10" s="169"/>
      <c r="P10" s="170"/>
      <c r="Q10" s="169"/>
      <c r="R10" s="170"/>
      <c r="S10" s="169"/>
      <c r="T10" s="170"/>
      <c r="U10" s="169"/>
      <c r="V10" s="170"/>
      <c r="W10" s="171"/>
    </row>
    <row r="11" spans="1:23" ht="50.1" customHeight="1" thickBot="1">
      <c r="A11" s="159" t="s">
        <v>165</v>
      </c>
      <c r="B11" s="172">
        <f t="shared" si="0"/>
        <v>3</v>
      </c>
      <c r="C11" s="173"/>
      <c r="D11" s="174">
        <v>4</v>
      </c>
      <c r="E11" s="175">
        <v>2</v>
      </c>
      <c r="F11" s="176"/>
      <c r="G11" s="175"/>
      <c r="H11" s="176"/>
      <c r="I11" s="175"/>
      <c r="J11" s="176"/>
      <c r="K11" s="175"/>
      <c r="L11" s="176"/>
      <c r="M11" s="175"/>
      <c r="N11" s="176"/>
      <c r="O11" s="175"/>
      <c r="P11" s="176"/>
      <c r="Q11" s="175"/>
      <c r="R11" s="176"/>
      <c r="S11" s="175"/>
      <c r="T11" s="176"/>
      <c r="U11" s="175"/>
      <c r="V11" s="176"/>
      <c r="W11" s="177"/>
    </row>
    <row r="12" spans="1:23" ht="50.1" customHeight="1" thickBot="1">
      <c r="B12" s="178" t="s">
        <v>222</v>
      </c>
      <c r="C12" s="179">
        <f>AVERAGE(B2:B11)</f>
        <v>2.75</v>
      </c>
      <c r="D12" s="180">
        <f t="shared" ref="D12:W12" si="1">AVERAGE(D2:D11)</f>
        <v>3.5</v>
      </c>
      <c r="E12" s="181">
        <f t="shared" si="1"/>
        <v>2</v>
      </c>
      <c r="F12" s="181" t="e">
        <f t="shared" si="1"/>
        <v>#DIV/0!</v>
      </c>
      <c r="G12" s="181" t="e">
        <f t="shared" si="1"/>
        <v>#DIV/0!</v>
      </c>
      <c r="H12" s="181" t="e">
        <f t="shared" si="1"/>
        <v>#DIV/0!</v>
      </c>
      <c r="I12" s="181" t="e">
        <f t="shared" si="1"/>
        <v>#DIV/0!</v>
      </c>
      <c r="J12" s="181" t="e">
        <f t="shared" si="1"/>
        <v>#DIV/0!</v>
      </c>
      <c r="K12" s="181" t="e">
        <f t="shared" si="1"/>
        <v>#DIV/0!</v>
      </c>
      <c r="L12" s="181" t="e">
        <f t="shared" si="1"/>
        <v>#DIV/0!</v>
      </c>
      <c r="M12" s="181" t="e">
        <f t="shared" si="1"/>
        <v>#DIV/0!</v>
      </c>
      <c r="N12" s="181" t="e">
        <f t="shared" si="1"/>
        <v>#DIV/0!</v>
      </c>
      <c r="O12" s="181" t="e">
        <f t="shared" si="1"/>
        <v>#DIV/0!</v>
      </c>
      <c r="P12" s="181" t="e">
        <f t="shared" si="1"/>
        <v>#DIV/0!</v>
      </c>
      <c r="Q12" s="181" t="e">
        <f t="shared" si="1"/>
        <v>#DIV/0!</v>
      </c>
      <c r="R12" s="181" t="e">
        <f t="shared" si="1"/>
        <v>#DIV/0!</v>
      </c>
      <c r="S12" s="181" t="e">
        <f t="shared" si="1"/>
        <v>#DIV/0!</v>
      </c>
      <c r="T12" s="181" t="e">
        <f t="shared" si="1"/>
        <v>#DIV/0!</v>
      </c>
      <c r="U12" s="181" t="e">
        <f t="shared" si="1"/>
        <v>#DIV/0!</v>
      </c>
      <c r="V12" s="181" t="e">
        <f t="shared" si="1"/>
        <v>#DIV/0!</v>
      </c>
      <c r="W12" s="182" t="e">
        <f t="shared" si="1"/>
        <v>#DIV/0!</v>
      </c>
    </row>
    <row r="13" spans="1:23" ht="26.25">
      <c r="A13" s="147"/>
      <c r="B13" s="183"/>
      <c r="C13" s="148"/>
      <c r="D13" s="149"/>
      <c r="E13" s="147"/>
      <c r="F13" s="147"/>
      <c r="G13" s="147"/>
      <c r="H13" s="147"/>
    </row>
    <row r="14" spans="1:23" ht="26.25">
      <c r="A14" s="147"/>
      <c r="B14" s="147"/>
      <c r="C14" s="147"/>
      <c r="D14" s="149"/>
      <c r="E14" s="148"/>
      <c r="F14" s="147"/>
      <c r="G14" s="147"/>
      <c r="H14" s="147"/>
    </row>
    <row r="15" spans="1:23" ht="20.25">
      <c r="A15" s="150"/>
      <c r="B15" s="150"/>
      <c r="C15" s="184"/>
      <c r="D15" s="150"/>
      <c r="E15" s="150"/>
      <c r="F15" s="150"/>
      <c r="G15" s="150"/>
      <c r="H15" s="150"/>
    </row>
    <row r="16" spans="1:23" ht="32.25" customHeight="1">
      <c r="A16" s="150"/>
      <c r="B16" s="185" t="s">
        <v>223</v>
      </c>
      <c r="C16" s="186"/>
      <c r="E16" s="150"/>
      <c r="F16" s="150"/>
      <c r="G16" s="150"/>
      <c r="H16" s="150"/>
    </row>
    <row r="17" spans="1:8" ht="32.25" customHeight="1">
      <c r="B17" s="185" t="s">
        <v>224</v>
      </c>
      <c r="C17" s="186"/>
    </row>
    <row r="18" spans="1:8" ht="32.25" customHeight="1">
      <c r="B18" s="185" t="s">
        <v>225</v>
      </c>
    </row>
    <row r="19" spans="1:8" ht="32.25" customHeight="1">
      <c r="B19" s="185" t="s">
        <v>226</v>
      </c>
    </row>
    <row r="20" spans="1:8" ht="26.25">
      <c r="A20" s="150"/>
      <c r="C20" s="186"/>
      <c r="E20" s="150"/>
      <c r="F20" s="150"/>
      <c r="G20" s="150"/>
      <c r="H20" s="150"/>
    </row>
    <row r="21" spans="1:8" ht="26.25">
      <c r="C21" s="186"/>
    </row>
    <row r="90" spans="2:8">
      <c r="B90" s="146"/>
      <c r="C90" s="146"/>
      <c r="D90" s="187"/>
      <c r="E90" s="187"/>
      <c r="F90" s="187"/>
      <c r="G90" s="187"/>
      <c r="H90" s="187"/>
    </row>
  </sheetData>
  <sheetProtection sheet="1" objects="1" scenarios="1"/>
  <phoneticPr fontId="0" type="noConversion"/>
  <pageMargins left="0.78740157499999996" right="0.78740157499999996" top="0.984251969" bottom="0.984251969" header="0.4921259845" footer="0.4921259845"/>
  <pageSetup paperSize="9" scale="36" orientation="landscape" r:id="rId1"/>
  <headerFooter alignWithMargins="0">
    <oddHeader>&amp;LFirma/Logo&amp;R&amp;A</oddHeader>
    <oddFooter>&amp;LErstungsdatum: 14.12.05
Version: 1&amp;RErstellt durch: Werner
Seite &amp;P von &amp;N</oddFooter>
  </headerFooter>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AB 2 Inhalt</vt:lpstr>
      <vt:lpstr>AB 2-1 Verbrauchsdaten-Unt.zahl</vt:lpstr>
      <vt:lpstr>AB 2-2 Emissionen, Abw. u. Abf.</vt:lpstr>
      <vt:lpstr>AB 2 - Diagramme Kennzahlen</vt:lpstr>
      <vt:lpstr>AB 6-1 Umweltprogramm</vt:lpstr>
      <vt:lpstr>AB 7-1 Umweltbericht_Spielzeug</vt:lpstr>
      <vt:lpstr>AB 7-2 Kundenzufriedenheit</vt:lpstr>
      <vt:lpstr>AB 7-2 Kundenzufriedenheit (2)</vt:lpstr>
      <vt:lpstr>AB 7-2 Auswertung</vt:lpstr>
      <vt:lpstr>AB 7-2 Diagramme</vt:lpstr>
      <vt:lpstr>AB 7-3 Reklamation</vt:lpstr>
      <vt:lpstr>AB 7-4 Produktqualität</vt:lpstr>
      <vt:lpstr>Tabelle1</vt:lpstr>
      <vt:lpstr>'AB 7-3 Reklamation'!_Hlt51750357</vt:lpstr>
      <vt:lpstr>'AB 2 - Diagramme Kennzahlen'!Druckbereich</vt:lpstr>
      <vt:lpstr>'AB 2 Inhalt'!Druckbereich</vt:lpstr>
      <vt:lpstr>'AB 2-1 Verbrauchsdaten-Unt.zahl'!Druckbereich</vt:lpstr>
      <vt:lpstr>'AB 2-2 Emissionen, Abw. u. Abf.'!Druckbereich</vt:lpstr>
      <vt:lpstr>'AB 7-1 Umweltbericht_Spielzeug'!Druckbereich</vt:lpstr>
      <vt:lpstr>'AB 7-2 Diagramme'!Druckbereich</vt:lpstr>
      <vt:lpstr>'AB 7-3 Reklamation'!Druckbereich</vt:lpstr>
      <vt:lpstr>'AB 7-4 Produktqualität'!Druckbereich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Andrea Kraus</cp:lastModifiedBy>
  <cp:lastPrinted>2006-12-21T10:25:00Z</cp:lastPrinted>
  <dcterms:created xsi:type="dcterms:W3CDTF">1998-09-01T09:44:07Z</dcterms:created>
  <dcterms:modified xsi:type="dcterms:W3CDTF">2020-10-26T11:33:20Z</dcterms:modified>
</cp:coreProperties>
</file>